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20.229\企画財政係\決算統計\R03決算統計\48_経営比較分析表\10_当院HPへの掲載依頼\"/>
    </mc:Choice>
  </mc:AlternateContent>
  <xr:revisionPtr revIDLastSave="0" documentId="13_ncr:1_{F26211FD-4275-4751-8641-B9E17C16D707}" xr6:coauthVersionLast="47" xr6:coauthVersionMax="47" xr10:uidLastSave="{00000000-0000-0000-0000-000000000000}"/>
  <workbookProtection workbookAlgorithmName="SHA-512" workbookHashValue="TF4jg2Lh4tIFLB5EWTTHZWWmLoJKF3ebSk0dfTDIYFeLQIt3PQHvSNoWyqwydvWPfVRD6OT1lYs4R1R9IrS5Pw==" workbookSaltValue="ZFaO0giU7o3dV5vijQE+W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DX7" i="5"/>
  <c r="DW7" i="5"/>
  <c r="DV7" i="5"/>
  <c r="DU7" i="5"/>
  <c r="DT7" i="5"/>
  <c r="DS7" i="5"/>
  <c r="DQ7" i="5"/>
  <c r="DP7" i="5"/>
  <c r="LY56" i="4" s="1"/>
  <c r="DO7" i="5"/>
  <c r="DN7" i="5"/>
  <c r="DM7" i="5"/>
  <c r="DL7" i="5"/>
  <c r="DK7" i="5"/>
  <c r="DJ7" i="5"/>
  <c r="DI7" i="5"/>
  <c r="DH7" i="5"/>
  <c r="KF55" i="4" s="1"/>
  <c r="DF7" i="5"/>
  <c r="DE7" i="5"/>
  <c r="DD7" i="5"/>
  <c r="DC7" i="5"/>
  <c r="DB7" i="5"/>
  <c r="DA7" i="5"/>
  <c r="CZ7" i="5"/>
  <c r="CY7" i="5"/>
  <c r="HV55" i="4" s="1"/>
  <c r="CX7" i="5"/>
  <c r="CW7" i="5"/>
  <c r="CU7" i="5"/>
  <c r="CT7" i="5"/>
  <c r="CS7" i="5"/>
  <c r="CR7" i="5"/>
  <c r="CQ7" i="5"/>
  <c r="CP7" i="5"/>
  <c r="FL55" i="4" s="1"/>
  <c r="CO7" i="5"/>
  <c r="CN7" i="5"/>
  <c r="CM7" i="5"/>
  <c r="CL7" i="5"/>
  <c r="CJ7" i="5"/>
  <c r="CI7" i="5"/>
  <c r="CH7" i="5"/>
  <c r="CG7" i="5"/>
  <c r="CF7" i="5"/>
  <c r="CE7" i="5"/>
  <c r="CD7" i="5"/>
  <c r="CC7" i="5"/>
  <c r="CB7" i="5"/>
  <c r="CA7" i="5"/>
  <c r="BY7" i="5"/>
  <c r="BX7" i="5"/>
  <c r="LY34" i="4" s="1"/>
  <c r="BW7" i="5"/>
  <c r="BV7" i="5"/>
  <c r="BU7" i="5"/>
  <c r="BT7" i="5"/>
  <c r="BS7" i="5"/>
  <c r="BR7" i="5"/>
  <c r="BQ7" i="5"/>
  <c r="BP7" i="5"/>
  <c r="KF33" i="4" s="1"/>
  <c r="BN7" i="5"/>
  <c r="BM7" i="5"/>
  <c r="BL7" i="5"/>
  <c r="BK7" i="5"/>
  <c r="BJ7" i="5"/>
  <c r="BI7" i="5"/>
  <c r="BH7" i="5"/>
  <c r="BG7" i="5"/>
  <c r="HV33" i="4" s="1"/>
  <c r="BF7" i="5"/>
  <c r="BE7" i="5"/>
  <c r="BC7" i="5"/>
  <c r="BB7" i="5"/>
  <c r="BA7" i="5"/>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AA6" i="5"/>
  <c r="JW8" i="4" s="1"/>
  <c r="Z6" i="5"/>
  <c r="Y6" i="5"/>
  <c r="X6" i="5"/>
  <c r="EG12" i="4" s="1"/>
  <c r="W6" i="5"/>
  <c r="CN12" i="4" s="1"/>
  <c r="V6" i="5"/>
  <c r="U6" i="5"/>
  <c r="T6" i="5"/>
  <c r="S6" i="5"/>
  <c r="EG10" i="4" s="1"/>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MH80" i="4"/>
  <c r="LO80" i="4"/>
  <c r="KV80" i="4"/>
  <c r="KC80" i="4"/>
  <c r="JJ80" i="4"/>
  <c r="HM80" i="4"/>
  <c r="GT80" i="4"/>
  <c r="GA80" i="4"/>
  <c r="FH80" i="4"/>
  <c r="EO80" i="4"/>
  <c r="CS80" i="4"/>
  <c r="BZ80" i="4"/>
  <c r="BG80" i="4"/>
  <c r="AN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AE56" i="4"/>
  <c r="P56" i="4"/>
  <c r="MN55" i="4"/>
  <c r="LY55" i="4"/>
  <c r="LJ55" i="4"/>
  <c r="KU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IZ33" i="4"/>
  <c r="IK33" i="4"/>
  <c r="HG33" i="4"/>
  <c r="GR33" i="4"/>
  <c r="EW33" i="4"/>
  <c r="EH33" i="4"/>
  <c r="DS33" i="4"/>
  <c r="DD33" i="4"/>
  <c r="BX33" i="4"/>
  <c r="BI33" i="4"/>
  <c r="AT33" i="4"/>
  <c r="AE33" i="4"/>
  <c r="P33" i="4"/>
  <c r="LP12" i="4"/>
  <c r="JW12" i="4"/>
  <c r="ID12" i="4"/>
  <c r="FZ12" i="4"/>
  <c r="AU12" i="4"/>
  <c r="B12" i="4"/>
  <c r="JW10" i="4"/>
  <c r="ID10" i="4"/>
  <c r="FZ10" i="4"/>
  <c r="CN10" i="4"/>
  <c r="AU10" i="4"/>
  <c r="LP8" i="4"/>
  <c r="ID8" i="4"/>
  <c r="FZ8" i="4"/>
  <c r="CN8" i="4"/>
  <c r="AU8" i="4"/>
  <c r="B8" i="4"/>
  <c r="HM78" i="4" l="1"/>
  <c r="FL54" i="4"/>
  <c r="CS78" i="4"/>
  <c r="BX54" i="4"/>
  <c r="BX32" i="4"/>
  <c r="MN54" i="4"/>
  <c r="MN32" i="4"/>
  <c r="MH78" i="4"/>
  <c r="IZ54" i="4"/>
  <c r="IZ32" i="4"/>
  <c r="FL32" i="4"/>
  <c r="C11" i="5"/>
  <c r="D11" i="5"/>
  <c r="E11" i="5"/>
  <c r="B11" i="5"/>
  <c r="DS32" i="4" l="1"/>
  <c r="AN78" i="4"/>
  <c r="KU54" i="4"/>
  <c r="KU32" i="4"/>
  <c r="KC78" i="4"/>
  <c r="HG54" i="4"/>
  <c r="HG32" i="4"/>
  <c r="FH78" i="4"/>
  <c r="DS54" i="4"/>
  <c r="AE54" i="4"/>
  <c r="AE32" i="4"/>
  <c r="GR54" i="4"/>
  <c r="DD32" i="4"/>
  <c r="U78" i="4"/>
  <c r="P54" i="4"/>
  <c r="P32" i="4"/>
  <c r="DD54" i="4"/>
  <c r="KF54" i="4"/>
  <c r="KF32" i="4"/>
  <c r="JJ78" i="4"/>
  <c r="GR32" i="4"/>
  <c r="EO78" i="4"/>
  <c r="IK32" i="4"/>
  <c r="GT78" i="4"/>
  <c r="EW54" i="4"/>
  <c r="EW32" i="4"/>
  <c r="BZ78" i="4"/>
  <c r="BI54" i="4"/>
  <c r="BI32" i="4"/>
  <c r="LY54" i="4"/>
  <c r="LY32" i="4"/>
  <c r="LO78" i="4"/>
  <c r="IK54" i="4"/>
  <c r="KV78" i="4"/>
  <c r="HV54" i="4"/>
  <c r="HV32" i="4"/>
  <c r="LJ32" i="4"/>
  <c r="GA78" i="4"/>
  <c r="EH54" i="4"/>
  <c r="EH32" i="4"/>
  <c r="BG78" i="4"/>
  <c r="AT54" i="4"/>
  <c r="AT32" i="4"/>
  <c r="LJ54"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<sst xmlns="http://schemas.openxmlformats.org/spreadsheetml/2006/main" count="327" uniqueCount="182">
  <si>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</si>
  <si>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</si>
  <si>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</si>
  <si>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</si>
  <si>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</si>
  <si>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</si>
  <si>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</si>
  <si>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</si>
  <si>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</si>
  <si>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</si>
  <si>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</si>
  <si>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</si>
  <si>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</si>
  <si>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</si>
  <si>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</si>
  <si>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</si>
  <si>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</si>
  <si>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</si>
  <si>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</si>
  <si>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</si>
  <si>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</si>
  <si>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</si>
  <si>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</si>
  <si>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</si>
  <si>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</si>
  <si>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</si>
  <si>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</si>
  <si>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</si>
  <si>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</si>
  <si>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</si>
  <si>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</si>
  <si>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</si>
  <si>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</si>
  <si>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</si>
  <si>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</si>
  <si>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</si>
  <si>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</si>
  <si>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</si>
  <si>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</si>
  <si>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</si>
  <si>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</si>
  <si>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</si>
  <si>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</si>
  <si>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</si>
  <si>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</si>
  <si>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</si>
  <si>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</si>
  <si>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</si>
  <si>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</si>
  <si>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</si>
  <si>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</si>
  <si>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</si>
  <si>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</si>
  <si>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</si>
  <si>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</si>
  <si>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</si>
  <si>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</si>
  <si>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</si>
  <si>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</si>
  <si>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</si>
  <si>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</si>
  <si>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</si>
  <si>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</si>
  <si>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</si>
  <si>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</si>
  <si>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</si>
  <si>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</si>
  <si>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</si>
  <si>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</si>
  <si>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</si>
  <si>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</si>
  <si>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</si>
  <si>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</si>
  <si>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</si>
  <si>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</si>
  <si>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</si>
  <si>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</si>
  <si>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</si>
  <si>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</si>
  <si>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</si>
  <si>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</si>
  <si>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</si>
  <si>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</si>
  <si>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</si>
  <si>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</si>
  <si>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</si>
  <si>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</si>
  <si>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</si>
  <si>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</si>
  <si>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</si>
  <si>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</si>
  <si>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</si>
  <si>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</si>
  <si>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</si>
  <si>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</si>
  <si>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</si>
  <si>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</si>
  <si>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</si>
  <si>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</si>
  <si>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</si>
  <si>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</si>
  <si>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</si>
  <si>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</si>
  <si>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</si>
  <si>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</si>
  <si>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</si>
  <si>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</si>
  <si>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</si>
  <si>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</si>
  <si>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</si>
  <si>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</si>
  <si>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</si>
  <si>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</si>
  <si>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</si>
  <si>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</si>
  <si>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</si>
  <si>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</si>
  <si>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</si>
  <si>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</si>
  <si>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</si>
  <si>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</si>
  <si>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</si>
  <si>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</si>
  <si>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</si>
  <si>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</si>
  <si>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</si>
  <si>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</si>
  <si>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</si>
  <si>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</si>
  <si>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</si>
  <si>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</si>
  <si>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</si>
  <si>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</si>
  <si>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</si>
  <si>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</si>
  <si>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</si>
  <si>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</si>
  <si>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</si>
  <si>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</si>
  <si>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</si>
  <si>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</si>
  <si>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</si>
  <si>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</si>
  <si>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</si>
  <si>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</si>
  <si>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</si>
  <si>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</si>
  <si>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</si>
  <si>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</si>
  <si>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</si>
  <si>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</si>
  <si>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</si>
  <si>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</si>
  <si>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</si>
  <si>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</si>
  <si>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</si>
  <si>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</si>
  <si>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</si>
  <si>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</si>
  <si>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</si>
  <si>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</si>
  <si>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</si>
  <si>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</si>
  <si>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</si>
  <si>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</si>
  <si>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</si>
  <si>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</si>
  <si>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</si>
  <si>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</si>
  <si>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</si>
  <si>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</si>
  <si>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</si>
  <si>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</si>
  <si>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</si>
  <si>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</si>
  <si>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</si>
  <si>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</si>
  <si>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</si>
  <si>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治療を行う市立荘内病院と密接な連携を図り、急性期治療を終えた患者を早期から受け入れ、回復期におけるリハビリテーション医療を集中的に提供するとともに疾病の長期化、重度の障害に対する医療的処置が必要な患者のための慢性期医療を提供する。</t>
  </si>
  <si>
    <t>指定管理により、医師、看護職員等を確保し病院経営を行っている。
山形県地域医療構想では、今後回復期病床の不足も見込まれているが、地域の人口減少などの状況により、将来的な患者数の減少も念頭に病院運営にあたっていく必要がある。
大規模改修の実施により、企業債償還額が増加しており、これに伴い一般会計の負担が増加している状況にある。</t>
    <rPh sb="20" eb="22">
      <t>ビョウイン</t>
    </rPh>
    <rPh sb="22" eb="24">
      <t>ケイエイ</t>
    </rPh>
    <rPh sb="25" eb="26">
      <t>オコナ</t>
    </rPh>
    <rPh sb="129" eb="130">
      <t>ガク</t>
    </rPh>
    <rPh sb="141" eb="142">
      <t>トモナ</t>
    </rPh>
    <rPh sb="157" eb="159">
      <t>ジョウキョウ</t>
    </rPh>
    <phoneticPr fontId="5"/>
  </si>
  <si>
    <t>老朽化の状況については、①有形固定資産減価償却率は、建物の大規模改修工事後のため類似病院平均値より低い水準で推移している。②器械備品減価償却比率は、機器等の経年劣化の状況を踏まえ優先順位に配慮した計画的な更新を進めることで類似病院平均値を下回っている。③の1床当たり有形固定資産については低水準で推移している。
建物は昭和52年に建設されたものであり、老朽化している状況にあるため、平成26年に建物の劣化診断調査を実施した。病院の施設管理の効率化と長寿命化を図るため、平成29年度から令和2年度にかけて大規模改修を行っている。</t>
    <rPh sb="26" eb="28">
      <t>タテモノ</t>
    </rPh>
    <rPh sb="29" eb="36">
      <t>ダイキボカイシュウコウジ</t>
    </rPh>
    <rPh sb="36" eb="37">
      <t>ゴ</t>
    </rPh>
    <rPh sb="40" eb="42">
      <t>ルイジ</t>
    </rPh>
    <rPh sb="42" eb="44">
      <t>ビョウイン</t>
    </rPh>
    <rPh sb="49" eb="50">
      <t>ヒク</t>
    </rPh>
    <rPh sb="51" eb="53">
      <t>スイジュン</t>
    </rPh>
    <rPh sb="54" eb="56">
      <t>スイイ</t>
    </rPh>
    <rPh sb="62" eb="64">
      <t>キカイ</t>
    </rPh>
    <rPh sb="64" eb="66">
      <t>ビヒン</t>
    </rPh>
    <rPh sb="66" eb="70">
      <t>ゲンカショウキャク</t>
    </rPh>
    <rPh sb="70" eb="72">
      <t>ヒリツ</t>
    </rPh>
    <rPh sb="74" eb="76">
      <t>キキ</t>
    </rPh>
    <rPh sb="76" eb="77">
      <t>トウ</t>
    </rPh>
    <rPh sb="78" eb="82">
      <t>ケイネンレッカ</t>
    </rPh>
    <rPh sb="83" eb="85">
      <t>ジョウキョウ</t>
    </rPh>
    <rPh sb="86" eb="87">
      <t>フ</t>
    </rPh>
    <rPh sb="89" eb="93">
      <t>ユウセンジュンイ</t>
    </rPh>
    <rPh sb="94" eb="96">
      <t>ハイリョ</t>
    </rPh>
    <rPh sb="98" eb="100">
      <t>ケイカク</t>
    </rPh>
    <rPh sb="100" eb="101">
      <t>テキ</t>
    </rPh>
    <rPh sb="102" eb="104">
      <t>コウシン</t>
    </rPh>
    <rPh sb="105" eb="106">
      <t>スス</t>
    </rPh>
    <rPh sb="111" eb="113">
      <t>ルイジ</t>
    </rPh>
    <rPh sb="113" eb="115">
      <t>ビョウイン</t>
    </rPh>
    <rPh sb="115" eb="118">
      <t>ヘイキンチ</t>
    </rPh>
    <rPh sb="119" eb="121">
      <t>シタマワ</t>
    </rPh>
    <rPh sb="148" eb="150">
      <t>スイイ</t>
    </rPh>
    <rPh sb="242" eb="244">
      <t>レイワ</t>
    </rPh>
    <rPh sb="245" eb="247">
      <t>ネンド</t>
    </rPh>
    <rPh sb="257" eb="258">
      <t>オコナ</t>
    </rPh>
    <phoneticPr fontId="5"/>
  </si>
  <si>
    <t>①②新型コロナウイルス感染症流行による入院制限等で入院患者が減少したため医業収益が減収となり、経常収支比率、医業収支比率とも下降している。③累積欠損金比率については、医業収益の減少、累積欠損金の増加により上昇している。④病床利用率については、市立荘内病院の後方支援病院としての役割を果たしているが、新型コロナウイルス感染症流行による入院制限等で入院患者が減少したため下降している。⑤入院診療単価は、一部病床機能の見直しを行ったことにより診療単価の増額につながっている。⑥外来診療単価は、新型コロナウイルス感染症関連の検査等の件数が増えたことにより、増額となっている。⑦給与費対医業収益比率については、給与費の増により比率が上昇している。⑧材料費比率については、低水準にある。</t>
    <rPh sb="36" eb="40">
      <t>イギョウシュウエキ</t>
    </rPh>
    <rPh sb="41" eb="43">
      <t>ゲンシュウ</t>
    </rPh>
    <rPh sb="47" eb="51">
      <t>ケイジョウシュウシ</t>
    </rPh>
    <rPh sb="51" eb="53">
      <t>ヒリツ</t>
    </rPh>
    <rPh sb="54" eb="56">
      <t>イギョウ</t>
    </rPh>
    <rPh sb="56" eb="58">
      <t>シュウシ</t>
    </rPh>
    <rPh sb="58" eb="60">
      <t>ヒリツ</t>
    </rPh>
    <rPh sb="62" eb="64">
      <t>カコウ</t>
    </rPh>
    <rPh sb="83" eb="87">
      <t>イギョウシュウエキ</t>
    </rPh>
    <rPh sb="88" eb="90">
      <t>ゲンショウ</t>
    </rPh>
    <rPh sb="91" eb="96">
      <t>ルイセキケッソンキン</t>
    </rPh>
    <rPh sb="97" eb="99">
      <t>ゾウカ</t>
    </rPh>
    <rPh sb="102" eb="104">
      <t>ジョウショウ</t>
    </rPh>
    <rPh sb="138" eb="140">
      <t>ヤクワリ</t>
    </rPh>
    <rPh sb="141" eb="142">
      <t>ハ</t>
    </rPh>
    <rPh sb="149" eb="151">
      <t>シンガタ</t>
    </rPh>
    <rPh sb="158" eb="161">
      <t>カンセンショウ</t>
    </rPh>
    <rPh sb="161" eb="163">
      <t>リュウコウ</t>
    </rPh>
    <rPh sb="166" eb="171">
      <t>ニュウインセイゲントウ</t>
    </rPh>
    <rPh sb="183" eb="185">
      <t>カコウ</t>
    </rPh>
    <rPh sb="191" eb="193">
      <t>ニュウイン</t>
    </rPh>
    <rPh sb="193" eb="197">
      <t>シンリョウタンカ</t>
    </rPh>
    <rPh sb="199" eb="201">
      <t>イチブ</t>
    </rPh>
    <rPh sb="201" eb="203">
      <t>ビョウショウ</t>
    </rPh>
    <rPh sb="203" eb="205">
      <t>キノウ</t>
    </rPh>
    <rPh sb="206" eb="208">
      <t>ミナオ</t>
    </rPh>
    <rPh sb="210" eb="211">
      <t>オコナ</t>
    </rPh>
    <rPh sb="218" eb="220">
      <t>シンリョウ</t>
    </rPh>
    <rPh sb="220" eb="222">
      <t>タンカ</t>
    </rPh>
    <rPh sb="223" eb="224">
      <t>ゾウ</t>
    </rPh>
    <rPh sb="224" eb="225">
      <t>ガク</t>
    </rPh>
    <rPh sb="237" eb="239">
      <t>シンリョウ</t>
    </rPh>
    <rPh sb="239" eb="241">
      <t>タンカ</t>
    </rPh>
    <rPh sb="243" eb="245">
      <t>シンガタ</t>
    </rPh>
    <rPh sb="252" eb="255">
      <t>カンセンショウ</t>
    </rPh>
    <rPh sb="255" eb="257">
      <t>カンレン</t>
    </rPh>
    <rPh sb="258" eb="260">
      <t>ケンサ</t>
    </rPh>
    <rPh sb="260" eb="261">
      <t>トウ</t>
    </rPh>
    <rPh sb="262" eb="264">
      <t>ケンスウ</t>
    </rPh>
    <rPh sb="298" eb="299">
      <t>ヨコ</t>
    </rPh>
    <rPh sb="300" eb="303">
      <t>キュウヨヒ</t>
    </rPh>
    <rPh sb="304" eb="305">
      <t>ゾウ</t>
    </rPh>
    <rPh sb="308" eb="310">
      <t>ヒリツ</t>
    </rPh>
    <rPh sb="311" eb="313">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</si>
</sst>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89.4</c:v>
                </c:pt>
                <c:pt idx="1">
                  <c:v>88.5</c:v>
                </c:pt>
                <c:pt idx="2">
                  <c:v>86.1</c:v>
                </c:pt>
                <c:pt idx="3">
                  <c:v>83</c:v>
                </c:pt>
                <c:pt idx="4">
                  <c:v>78.8</c:v>
                </c:pt>
              </c:numCache>
            </c:numRef>
          </c:val>
          <c:extLst>
            <c:ext xmlns:c16="http://schemas.microsoft.com/office/drawing/2014/chart" uri="{C3380CC4-5D6E-409C-BE32-E72D297353CC}">
              <c16:uniqueId val="{00000000-2D99-4720-BC48-20D7007EAD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2D99-4720-BC48-20D7007EAD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10324</c:v>
                </c:pt>
                <c:pt idx="1">
                  <c:v>10311</c:v>
                </c:pt>
                <c:pt idx="2">
                  <c:v>10618</c:v>
                </c:pt>
                <c:pt idx="3">
                  <c:v>11235</c:v>
                </c:pt>
                <c:pt idx="4">
                  <c:v>12300</c:v>
                </c:pt>
              </c:numCache>
            </c:numRef>
          </c:val>
          <c:extLst>
            <c:ext xmlns:c16="http://schemas.microsoft.com/office/drawing/2014/chart" uri="{C3380CC4-5D6E-409C-BE32-E72D297353CC}">
              <c16:uniqueId val="{00000000-D18F-4B68-9E4E-8AEF864543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18F-4B68-9E4E-8AEF864543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28398</c:v>
                </c:pt>
                <c:pt idx="1">
                  <c:v>29223</c:v>
                </c:pt>
                <c:pt idx="2">
                  <c:v>31127</c:v>
                </c:pt>
                <c:pt idx="3">
                  <c:v>32370</c:v>
                </c:pt>
                <c:pt idx="4">
                  <c:v>32550</c:v>
                </c:pt>
              </c:numCache>
            </c:numRef>
          </c:val>
          <c:extLst>
            <c:ext xmlns:c16="http://schemas.microsoft.com/office/drawing/2014/chart" uri="{C3380CC4-5D6E-409C-BE32-E72D297353CC}">
              <c16:uniqueId val="{00000000-7901-4643-82C5-7A3D09E76A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901-4643-82C5-7A3D09E76A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33.1</c:v>
                </c:pt>
                <c:pt idx="1">
                  <c:v>37.4</c:v>
                </c:pt>
                <c:pt idx="2">
                  <c:v>40.9</c:v>
                </c:pt>
                <c:pt idx="3">
                  <c:v>44.4</c:v>
                </c:pt>
                <c:pt idx="4">
                  <c:v>50.2</c:v>
                </c:pt>
              </c:numCache>
            </c:numRef>
          </c:val>
          <c:extLst>
            <c:ext xmlns:c16="http://schemas.microsoft.com/office/drawing/2014/chart" uri="{C3380CC4-5D6E-409C-BE32-E72D297353CC}">
              <c16:uniqueId val="{00000000-8EFA-4400-9D38-21F31F81D9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8EFA-4400-9D38-21F31F81D9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c:v>
                </c:pt>
                <c:pt idx="1">
                  <c:v>95</c:v>
                </c:pt>
                <c:pt idx="2">
                  <c:v>94.8</c:v>
                </c:pt>
                <c:pt idx="3">
                  <c:v>93.3</c:v>
                </c:pt>
                <c:pt idx="4">
                  <c:v>90.6</c:v>
                </c:pt>
              </c:numCache>
            </c:numRef>
          </c:val>
          <c:extLst>
            <c:ext xmlns:c16="http://schemas.microsoft.com/office/drawing/2014/chart" uri="{C3380CC4-5D6E-409C-BE32-E72D297353CC}">
              <c16:uniqueId val="{00000000-6257-441C-8CEF-D603CACD1A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6257-441C-8CEF-D603CACD1A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98.9</c:v>
                </c:pt>
                <c:pt idx="1">
                  <c:v>96.8</c:v>
                </c:pt>
                <c:pt idx="2">
                  <c:v>96.8</c:v>
                </c:pt>
                <c:pt idx="3">
                  <c:v>99.3</c:v>
                </c:pt>
                <c:pt idx="4">
                  <c:v>96.5</c:v>
                </c:pt>
              </c:numCache>
            </c:numRef>
          </c:val>
          <c:extLst>
            <c:ext xmlns:c16="http://schemas.microsoft.com/office/drawing/2014/chart" uri="{C3380CC4-5D6E-409C-BE32-E72D297353CC}">
              <c16:uniqueId val="{00000000-7DCB-48FC-9C27-056A4D02E2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DCB-48FC-9C27-056A4D02E2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65.3</c:v>
                </c:pt>
                <c:pt idx="1">
                  <c:v>61.2</c:v>
                </c:pt>
                <c:pt idx="2">
                  <c:v>54.1</c:v>
                </c:pt>
                <c:pt idx="3">
                  <c:v>54.7</c:v>
                </c:pt>
                <c:pt idx="4">
                  <c:v>56.9</c:v>
                </c:pt>
              </c:numCache>
            </c:numRef>
          </c:val>
          <c:extLst>
            <c:ext xmlns:c16="http://schemas.microsoft.com/office/drawing/2014/chart" uri="{C3380CC4-5D6E-409C-BE32-E72D297353CC}">
              <c16:uniqueId val="{00000000-FD0B-400F-86F9-BA844C8A7A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D0B-400F-86F9-BA844C8A7AC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84.1</c:v>
                </c:pt>
                <c:pt idx="1">
                  <c:v>84.1</c:v>
                </c:pt>
                <c:pt idx="2">
                  <c:v>67.400000000000006</c:v>
                </c:pt>
                <c:pt idx="3">
                  <c:v>63.7</c:v>
                </c:pt>
                <c:pt idx="4">
                  <c:v>67.099999999999994</c:v>
                </c:pt>
              </c:numCache>
            </c:numRef>
          </c:val>
          <c:extLst>
            <c:ext xmlns:c16="http://schemas.microsoft.com/office/drawing/2014/chart" uri="{C3380CC4-5D6E-409C-BE32-E72D297353CC}">
              <c16:uniqueId val="{00000000-17D4-4980-9B68-C51E13C7AB5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17D4-4980-9B68-C51E13C7AB5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14834567</c:v>
                </c:pt>
                <c:pt idx="1">
                  <c:v>15645550</c:v>
                </c:pt>
                <c:pt idx="2">
                  <c:v>17035042</c:v>
                </c:pt>
                <c:pt idx="3">
                  <c:v>16799067</c:v>
                </c:pt>
                <c:pt idx="4">
                  <c:v>17010025</c:v>
                </c:pt>
              </c:numCache>
            </c:numRef>
          </c:val>
          <c:extLst>
            <c:ext xmlns:c16="http://schemas.microsoft.com/office/drawing/2014/chart" uri="{C3380CC4-5D6E-409C-BE32-E72D297353CC}">
              <c16:uniqueId val="{00000000-62E9-4371-9B11-E47080A382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2E9-4371-9B11-E47080A382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5.4</c:v>
                </c:pt>
                <c:pt idx="1">
                  <c:v>5.8</c:v>
                </c:pt>
                <c:pt idx="2">
                  <c:v>5.2</c:v>
                </c:pt>
                <c:pt idx="3">
                  <c:v>5.6</c:v>
                </c:pt>
                <c:pt idx="4">
                  <c:v>5.0999999999999996</c:v>
                </c:pt>
              </c:numCache>
            </c:numRef>
          </c:val>
          <c:extLst>
            <c:ext xmlns:c16="http://schemas.microsoft.com/office/drawing/2014/chart" uri="{C3380CC4-5D6E-409C-BE32-E72D297353CC}">
              <c16:uniqueId val="{00000000-A41E-4184-8A34-E86FC6E84C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41E-4184-8A34-E86FC6E84CE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74.099999999999994</c:v>
                </c:pt>
                <c:pt idx="1">
                  <c:v>73.8</c:v>
                </c:pt>
                <c:pt idx="2">
                  <c:v>75</c:v>
                </c:pt>
                <c:pt idx="3">
                  <c:v>73.3</c:v>
                </c:pt>
                <c:pt idx="4">
                  <c:v>77.099999999999994</c:v>
                </c:pt>
              </c:numCache>
            </c:numRef>
          </c:val>
          <c:extLst>
            <c:ext xmlns:c16="http://schemas.microsoft.com/office/drawing/2014/chart" uri="{C3380CC4-5D6E-409C-BE32-E72D297353CC}">
              <c16:uniqueId val="{00000000-6762-4F1F-B28C-C33AEF3D13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762-4F1F-B28C-C33AEF3D13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山形県鶴岡市　湯田川温泉リハビリテーション病院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154" t="s">
        <v>9</v>
      </c>
      <c r="NK7" s="155"/>
      <c r="NL7" s="155"/>
      <c r="NM7" s="155"/>
      <c r="NN7" s="155"/>
      <c r="NO7" s="155"/>
      <c r="NP7" s="155"/>
      <c r="NQ7" s="155"/>
      <c r="NR7" s="155"/>
      <c r="NS7" s="155"/>
      <c r="NT7" s="155"/>
      <c r="NU7" s="155"/>
      <c r="NV7" s="155"/>
      <c r="NW7" s="156"/>
      <c r="NX7" s="3"/>
    </row>
    <row r="8" spans="1:388" ht="18.75" customHeight="1" x14ac:dyDescent="0.15">
      <c r="A8" s="2"/>
      <c r="B8" s="134" t="str">
        <f>データ!K6</f>
        <v>条例全部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6"/>
      <c r="AU8" s="134" t="str">
        <f>データ!L6</f>
        <v>病院事業</v>
      </c>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6"/>
      <c r="CN8" s="134" t="str">
        <f>データ!M6</f>
        <v>一般病院</v>
      </c>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6"/>
      <c r="EG8" s="134" t="str">
        <f>データ!N6</f>
        <v>100床以上～200床未満</v>
      </c>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6"/>
      <c r="FZ8" s="134" t="str">
        <f>データ!O7</f>
        <v>自治体職員</v>
      </c>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6"/>
      <c r="ID8" s="124" t="str">
        <f>データ!Z6</f>
        <v>-</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f>データ!AA6</f>
        <v>120</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データ!AB6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50" t="s">
        <v>10</v>
      </c>
      <c r="NK8" s="151"/>
      <c r="NL8" s="144" t="s">
        <v>11</v>
      </c>
      <c r="NM8" s="144"/>
      <c r="NN8" s="144"/>
      <c r="NO8" s="144"/>
      <c r="NP8" s="144"/>
      <c r="NQ8" s="144"/>
      <c r="NR8" s="144"/>
      <c r="NS8" s="144"/>
      <c r="NT8" s="144"/>
      <c r="NU8" s="144"/>
      <c r="NV8" s="144"/>
      <c r="NW8" s="145"/>
      <c r="NX8" s="3"/>
    </row>
    <row r="9" spans="1:388" ht="18.75" customHeight="1" x14ac:dyDescent="0.1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48" t="s">
        <v>21</v>
      </c>
      <c r="NM9" s="148"/>
      <c r="NN9" s="148"/>
      <c r="NO9" s="148"/>
      <c r="NP9" s="148"/>
      <c r="NQ9" s="148"/>
      <c r="NR9" s="148"/>
      <c r="NS9" s="148"/>
      <c r="NT9" s="148"/>
      <c r="NU9" s="148"/>
      <c r="NV9" s="148"/>
      <c r="NW9" s="149"/>
      <c r="NX9" s="3"/>
    </row>
    <row r="10" spans="1:388" ht="18.75" customHeight="1" x14ac:dyDescent="0.15">
      <c r="A10" s="2"/>
      <c r="B10" s="134" t="str">
        <f>データ!P6</f>
        <v>指定管理者(代行制)</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c r="AU10" s="124">
        <f>データ!Q6</f>
        <v>3</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4" t="str">
        <f>データ!R6</f>
        <v>-</v>
      </c>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6"/>
      <c r="EG10" s="134" t="str">
        <f>データ!S6</f>
        <v>訓</v>
      </c>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6"/>
      <c r="FZ10" s="134" t="str">
        <f>データ!T6</f>
        <v>-</v>
      </c>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6"/>
      <c r="ID10" s="124" t="str">
        <f>データ!AC6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データ!AD6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120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2" t="s">
        <v>22</v>
      </c>
      <c r="NK10" s="143"/>
      <c r="NL10" s="137" t="s">
        <v>23</v>
      </c>
      <c r="NM10" s="137"/>
      <c r="NN10" s="137"/>
      <c r="NO10" s="137"/>
      <c r="NP10" s="137"/>
      <c r="NQ10" s="137"/>
      <c r="NR10" s="137"/>
      <c r="NS10" s="137"/>
      <c r="NT10" s="137"/>
      <c r="NU10" s="137"/>
      <c r="NV10" s="137"/>
      <c r="NW10" s="138"/>
      <c r="NX10" s="3"/>
    </row>
    <row r="11" spans="1:388" ht="18.75" customHeight="1" x14ac:dyDescent="0.15">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8"/>
      <c r="NJ11" s="3"/>
      <c r="NK11" s="3"/>
      <c r="NL11" s="3"/>
      <c r="NM11" s="3"/>
      <c r="NN11" s="3"/>
      <c r="NO11" s="3"/>
      <c r="NP11" s="3"/>
      <c r="NQ11" s="3"/>
      <c r="NR11" s="3"/>
      <c r="NS11" s="3"/>
      <c r="NT11" s="3"/>
      <c r="NU11" s="3"/>
      <c r="NV11" s="3"/>
      <c r="NW11" s="3"/>
      <c r="NX11" s="3"/>
    </row>
    <row r="12" spans="1:388" ht="18.75" customHeight="1" x14ac:dyDescent="0.15">
      <c r="A12" s="2"/>
      <c r="B12" s="124">
        <f>データ!U6</f>
        <v>122203</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6875</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4" t="str">
        <f>データ!W6</f>
        <v>非該当</v>
      </c>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6"/>
      <c r="EG12" s="134" t="str">
        <f>データ!X6</f>
        <v>非該当</v>
      </c>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6"/>
      <c r="FZ12" s="134" t="str">
        <f>データ!Y6</f>
        <v>２５：１</v>
      </c>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6"/>
      <c r="ID12" s="124" t="str">
        <f>データ!AF6</f>
        <v>-</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f>データ!AG6</f>
        <v>113</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データ!AH6</f>
        <v>113</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8"/>
      <c r="NJ12" s="3"/>
      <c r="NK12" s="3"/>
      <c r="NL12" s="3"/>
      <c r="NM12" s="3"/>
      <c r="NN12" s="3"/>
      <c r="NO12" s="3"/>
      <c r="NP12" s="3"/>
      <c r="NQ12" s="3"/>
      <c r="NR12" s="3"/>
      <c r="NS12" s="3"/>
      <c r="NT12" s="3"/>
      <c r="NU12" s="3"/>
      <c r="NV12" s="3"/>
      <c r="NW12" s="3"/>
      <c r="NX12" s="3"/>
    </row>
    <row r="13" spans="1:388" ht="17.25" customHeight="1" x14ac:dyDescent="0.2">
      <c r="A13" s="2"/>
      <c r="B13" s="127" t="s">
        <v>32</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8"/>
      <c r="NJ13" s="9"/>
      <c r="NK13" s="9"/>
      <c r="NL13" s="9"/>
      <c r="NM13" s="9"/>
      <c r="NN13" s="9"/>
      <c r="NO13" s="9"/>
      <c r="NP13" s="9"/>
      <c r="NQ13" s="9"/>
      <c r="NR13" s="9"/>
      <c r="NS13" s="9"/>
      <c r="NT13" s="9"/>
      <c r="NU13" s="9"/>
      <c r="NV13" s="9"/>
      <c r="NW13" s="9"/>
      <c r="NX13" s="9"/>
    </row>
    <row r="14" spans="1:388" ht="17.25" customHeight="1" x14ac:dyDescent="0.15">
      <c r="A14" s="2"/>
      <c r="B14" s="127" t="s">
        <v>33</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8" t="s">
        <v>36</v>
      </c>
      <c r="NK16" s="129"/>
      <c r="NL16" s="129"/>
      <c r="NM16" s="129"/>
      <c r="NN16" s="130"/>
      <c r="NO16" s="128" t="s">
        <v>37</v>
      </c>
      <c r="NP16" s="129"/>
      <c r="NQ16" s="129"/>
      <c r="NR16" s="129"/>
      <c r="NS16" s="130"/>
      <c r="NT16" s="128" t="s">
        <v>38</v>
      </c>
      <c r="NU16" s="129"/>
      <c r="NV16" s="129"/>
      <c r="NW16" s="129"/>
      <c r="NX16" s="130"/>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31"/>
      <c r="NK17" s="132"/>
      <c r="NL17" s="132"/>
      <c r="NM17" s="132"/>
      <c r="NN17" s="133"/>
      <c r="NO17" s="131"/>
      <c r="NP17" s="132"/>
      <c r="NQ17" s="132"/>
      <c r="NR17" s="132"/>
      <c r="NS17" s="133"/>
      <c r="NT17" s="131"/>
      <c r="NU17" s="132"/>
      <c r="NV17" s="132"/>
      <c r="NW17" s="132"/>
      <c r="NX17" s="133"/>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6" t="s">
        <v>39</v>
      </c>
      <c r="NK18" s="117"/>
      <c r="NL18" s="117"/>
      <c r="NM18" s="120" t="s">
        <v>40</v>
      </c>
      <c r="NN18" s="121"/>
      <c r="NO18" s="116" t="s">
        <v>39</v>
      </c>
      <c r="NP18" s="117"/>
      <c r="NQ18" s="117"/>
      <c r="NR18" s="120" t="s">
        <v>40</v>
      </c>
      <c r="NS18" s="121"/>
      <c r="NT18" s="116" t="s">
        <v>63</v>
      </c>
      <c r="NU18" s="117"/>
      <c r="NV18" s="117"/>
      <c r="NW18" s="120" t="s">
        <v>40</v>
      </c>
      <c r="NX18" s="121"/>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8"/>
      <c r="NK19" s="119"/>
      <c r="NL19" s="119"/>
      <c r="NM19" s="122"/>
      <c r="NN19" s="123"/>
      <c r="NO19" s="118"/>
      <c r="NP19" s="119"/>
      <c r="NQ19" s="119"/>
      <c r="NR19" s="122"/>
      <c r="NS19" s="123"/>
      <c r="NT19" s="118"/>
      <c r="NU19" s="119"/>
      <c r="NV19" s="119"/>
      <c r="NW19" s="122"/>
      <c r="NX19" s="123"/>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178</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86" t="s">
        <v>57</v>
      </c>
      <c r="H33" s="86"/>
      <c r="I33" s="86"/>
      <c r="J33" s="86"/>
      <c r="K33" s="86"/>
      <c r="L33" s="86"/>
      <c r="M33" s="86"/>
      <c r="N33" s="86"/>
      <c r="O33" s="86"/>
      <c r="P33" s="69">
        <f>データ!AI7</f>
        <v>98.9</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96.8</v>
      </c>
      <c r="AU33" s="70"/>
      <c r="AV33" s="70"/>
      <c r="AW33" s="70"/>
      <c r="AX33" s="70"/>
      <c r="AY33" s="70"/>
      <c r="AZ33" s="70"/>
      <c r="BA33" s="70"/>
      <c r="BB33" s="70"/>
      <c r="BC33" s="70"/>
      <c r="BD33" s="70"/>
      <c r="BE33" s="70"/>
      <c r="BF33" s="70"/>
      <c r="BG33" s="70"/>
      <c r="BH33" s="71"/>
      <c r="BI33" s="69">
        <f>データ!AL7</f>
        <v>99.3</v>
      </c>
      <c r="BJ33" s="70"/>
      <c r="BK33" s="70"/>
      <c r="BL33" s="70"/>
      <c r="BM33" s="70"/>
      <c r="BN33" s="70"/>
      <c r="BO33" s="70"/>
      <c r="BP33" s="70"/>
      <c r="BQ33" s="70"/>
      <c r="BR33" s="70"/>
      <c r="BS33" s="70"/>
      <c r="BT33" s="70"/>
      <c r="BU33" s="70"/>
      <c r="BV33" s="70"/>
      <c r="BW33" s="71"/>
      <c r="BX33" s="69">
        <f>データ!AM7</f>
        <v>96.5</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95</v>
      </c>
      <c r="DE33" s="70"/>
      <c r="DF33" s="70"/>
      <c r="DG33" s="70"/>
      <c r="DH33" s="70"/>
      <c r="DI33" s="70"/>
      <c r="DJ33" s="70"/>
      <c r="DK33" s="70"/>
      <c r="DL33" s="70"/>
      <c r="DM33" s="70"/>
      <c r="DN33" s="70"/>
      <c r="DO33" s="70"/>
      <c r="DP33" s="70"/>
      <c r="DQ33" s="70"/>
      <c r="DR33" s="71"/>
      <c r="DS33" s="69">
        <f>データ!AU7</f>
        <v>95</v>
      </c>
      <c r="DT33" s="70"/>
      <c r="DU33" s="70"/>
      <c r="DV33" s="70"/>
      <c r="DW33" s="70"/>
      <c r="DX33" s="70"/>
      <c r="DY33" s="70"/>
      <c r="DZ33" s="70"/>
      <c r="EA33" s="70"/>
      <c r="EB33" s="70"/>
      <c r="EC33" s="70"/>
      <c r="ED33" s="70"/>
      <c r="EE33" s="70"/>
      <c r="EF33" s="70"/>
      <c r="EG33" s="71"/>
      <c r="EH33" s="69">
        <f>データ!AV7</f>
        <v>94.8</v>
      </c>
      <c r="EI33" s="70"/>
      <c r="EJ33" s="70"/>
      <c r="EK33" s="70"/>
      <c r="EL33" s="70"/>
      <c r="EM33" s="70"/>
      <c r="EN33" s="70"/>
      <c r="EO33" s="70"/>
      <c r="EP33" s="70"/>
      <c r="EQ33" s="70"/>
      <c r="ER33" s="70"/>
      <c r="ES33" s="70"/>
      <c r="ET33" s="70"/>
      <c r="EU33" s="70"/>
      <c r="EV33" s="71"/>
      <c r="EW33" s="69">
        <f>データ!AW7</f>
        <v>93.3</v>
      </c>
      <c r="EX33" s="70"/>
      <c r="EY33" s="70"/>
      <c r="EZ33" s="70"/>
      <c r="FA33" s="70"/>
      <c r="FB33" s="70"/>
      <c r="FC33" s="70"/>
      <c r="FD33" s="70"/>
      <c r="FE33" s="70"/>
      <c r="FF33" s="70"/>
      <c r="FG33" s="70"/>
      <c r="FH33" s="70"/>
      <c r="FI33" s="70"/>
      <c r="FJ33" s="70"/>
      <c r="FK33" s="71"/>
      <c r="FL33" s="69">
        <f>データ!AX7</f>
        <v>90.6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33.1</v>
      </c>
      <c r="GS33" s="70"/>
      <c r="GT33" s="70"/>
      <c r="GU33" s="70"/>
      <c r="GV33" s="70"/>
      <c r="GW33" s="70"/>
      <c r="GX33" s="70"/>
      <c r="GY33" s="70"/>
      <c r="GZ33" s="70"/>
      <c r="HA33" s="70"/>
      <c r="HB33" s="70"/>
      <c r="HC33" s="70"/>
      <c r="HD33" s="70"/>
      <c r="HE33" s="70"/>
      <c r="HF33" s="71"/>
      <c r="HG33" s="69">
        <f>データ!BF7</f>
        <v>37.4</v>
      </c>
      <c r="HH33" s="70"/>
      <c r="HI33" s="70"/>
      <c r="HJ33" s="70"/>
      <c r="HK33" s="70"/>
      <c r="HL33" s="70"/>
      <c r="HM33" s="70"/>
      <c r="HN33" s="70"/>
      <c r="HO33" s="70"/>
      <c r="HP33" s="70"/>
      <c r="HQ33" s="70"/>
      <c r="HR33" s="70"/>
      <c r="HS33" s="70"/>
      <c r="HT33" s="70"/>
      <c r="HU33" s="71"/>
      <c r="HV33" s="69">
        <f>データ!BG7</f>
        <v>40.9</v>
      </c>
      <c r="HW33" s="70"/>
      <c r="HX33" s="70"/>
      <c r="HY33" s="70"/>
      <c r="HZ33" s="70"/>
      <c r="IA33" s="70"/>
      <c r="IB33" s="70"/>
      <c r="IC33" s="70"/>
      <c r="ID33" s="70"/>
      <c r="IE33" s="70"/>
      <c r="IF33" s="70"/>
      <c r="IG33" s="70"/>
      <c r="IH33" s="70"/>
      <c r="II33" s="70"/>
      <c r="IJ33" s="71"/>
      <c r="IK33" s="69">
        <f>データ!BH7</f>
        <v>44.4</v>
      </c>
      <c r="IL33" s="70"/>
      <c r="IM33" s="70"/>
      <c r="IN33" s="70"/>
      <c r="IO33" s="70"/>
      <c r="IP33" s="70"/>
      <c r="IQ33" s="70"/>
      <c r="IR33" s="70"/>
      <c r="IS33" s="70"/>
      <c r="IT33" s="70"/>
      <c r="IU33" s="70"/>
      <c r="IV33" s="70"/>
      <c r="IW33" s="70"/>
      <c r="IX33" s="70"/>
      <c r="IY33" s="71"/>
      <c r="IZ33" s="69">
        <f>データ!BI7</f>
        <v>50.2</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89.4</v>
      </c>
      <c r="KG33" s="70"/>
      <c r="KH33" s="70"/>
      <c r="KI33" s="70"/>
      <c r="KJ33" s="70"/>
      <c r="KK33" s="70"/>
      <c r="KL33" s="70"/>
      <c r="KM33" s="70"/>
      <c r="KN33" s="70"/>
      <c r="KO33" s="70"/>
      <c r="KP33" s="70"/>
      <c r="KQ33" s="70"/>
      <c r="KR33" s="70"/>
      <c r="KS33" s="70"/>
      <c r="KT33" s="71"/>
      <c r="KU33" s="69">
        <f>データ!BQ7</f>
        <v>88.5</v>
      </c>
      <c r="KV33" s="70"/>
      <c r="KW33" s="70"/>
      <c r="KX33" s="70"/>
      <c r="KY33" s="70"/>
      <c r="KZ33" s="70"/>
      <c r="LA33" s="70"/>
      <c r="LB33" s="70"/>
      <c r="LC33" s="70"/>
      <c r="LD33" s="70"/>
      <c r="LE33" s="70"/>
      <c r="LF33" s="70"/>
      <c r="LG33" s="70"/>
      <c r="LH33" s="70"/>
      <c r="LI33" s="71"/>
      <c r="LJ33" s="69">
        <f>データ!BR7</f>
        <v>86.1</v>
      </c>
      <c r="LK33" s="70"/>
      <c r="LL33" s="70"/>
      <c r="LM33" s="70"/>
      <c r="LN33" s="70"/>
      <c r="LO33" s="70"/>
      <c r="LP33" s="70"/>
      <c r="LQ33" s="70"/>
      <c r="LR33" s="70"/>
      <c r="LS33" s="70"/>
      <c r="LT33" s="70"/>
      <c r="LU33" s="70"/>
      <c r="LV33" s="70"/>
      <c r="LW33" s="70"/>
      <c r="LX33" s="71"/>
      <c r="LY33" s="69">
        <f>データ!BS7</f>
        <v>83</v>
      </c>
      <c r="LZ33" s="70"/>
      <c r="MA33" s="70"/>
      <c r="MB33" s="70"/>
      <c r="MC33" s="70"/>
      <c r="MD33" s="70"/>
      <c r="ME33" s="70"/>
      <c r="MF33" s="70"/>
      <c r="MG33" s="70"/>
      <c r="MH33" s="70"/>
      <c r="MI33" s="70"/>
      <c r="MJ33" s="70"/>
      <c r="MK33" s="70"/>
      <c r="ML33" s="70"/>
      <c r="MM33" s="71"/>
      <c r="MN33" s="69">
        <f>データ!BT7</f>
        <v>78.8</v>
      </c>
      <c r="MO33" s="70"/>
      <c r="MP33" s="70"/>
      <c r="MQ33" s="70"/>
      <c r="MR33" s="70"/>
      <c r="MS33" s="70"/>
      <c r="MT33" s="70"/>
      <c r="MU33" s="70"/>
      <c r="MV33" s="70"/>
      <c r="MW33" s="70"/>
      <c r="MX33" s="70"/>
      <c r="MY33" s="70"/>
      <c r="MZ33" s="70"/>
      <c r="NA33" s="70"/>
      <c r="NB33" s="71"/>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181</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180</v>
      </c>
      <c r="NK54" s="102"/>
      <c r="NL54" s="102"/>
      <c r="NM54" s="102"/>
      <c r="NN54" s="102"/>
      <c r="NO54" s="102"/>
      <c r="NP54" s="102"/>
      <c r="NQ54" s="102"/>
      <c r="NR54" s="102"/>
      <c r="NS54" s="102"/>
      <c r="NT54" s="102"/>
      <c r="NU54" s="102"/>
      <c r="NV54" s="102"/>
      <c r="NW54" s="102"/>
      <c r="NX54" s="103"/>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28398</v>
      </c>
      <c r="Q55" s="88"/>
      <c r="R55" s="88"/>
      <c r="S55" s="88"/>
      <c r="T55" s="88"/>
      <c r="U55" s="88"/>
      <c r="V55" s="88"/>
      <c r="W55" s="88"/>
      <c r="X55" s="88"/>
      <c r="Y55" s="88"/>
      <c r="Z55" s="88"/>
      <c r="AA55" s="88"/>
      <c r="AB55" s="88"/>
      <c r="AC55" s="88"/>
      <c r="AD55" s="89"/>
      <c r="AE55" s="87">
        <f>データ!CB7</f>
        <v>29223</v>
      </c>
      <c r="AF55" s="88"/>
      <c r="AG55" s="88"/>
      <c r="AH55" s="88"/>
      <c r="AI55" s="88"/>
      <c r="AJ55" s="88"/>
      <c r="AK55" s="88"/>
      <c r="AL55" s="88"/>
      <c r="AM55" s="88"/>
      <c r="AN55" s="88"/>
      <c r="AO55" s="88"/>
      <c r="AP55" s="88"/>
      <c r="AQ55" s="88"/>
      <c r="AR55" s="88"/>
      <c r="AS55" s="89"/>
      <c r="AT55" s="87">
        <f>データ!CC7</f>
        <v>31127</v>
      </c>
      <c r="AU55" s="88"/>
      <c r="AV55" s="88"/>
      <c r="AW55" s="88"/>
      <c r="AX55" s="88"/>
      <c r="AY55" s="88"/>
      <c r="AZ55" s="88"/>
      <c r="BA55" s="88"/>
      <c r="BB55" s="88"/>
      <c r="BC55" s="88"/>
      <c r="BD55" s="88"/>
      <c r="BE55" s="88"/>
      <c r="BF55" s="88"/>
      <c r="BG55" s="88"/>
      <c r="BH55" s="89"/>
      <c r="BI55" s="87">
        <f>データ!CD7</f>
        <v>32370</v>
      </c>
      <c r="BJ55" s="88"/>
      <c r="BK55" s="88"/>
      <c r="BL55" s="88"/>
      <c r="BM55" s="88"/>
      <c r="BN55" s="88"/>
      <c r="BO55" s="88"/>
      <c r="BP55" s="88"/>
      <c r="BQ55" s="88"/>
      <c r="BR55" s="88"/>
      <c r="BS55" s="88"/>
      <c r="BT55" s="88"/>
      <c r="BU55" s="88"/>
      <c r="BV55" s="88"/>
      <c r="BW55" s="89"/>
      <c r="BX55" s="87">
        <f>データ!CE7</f>
        <v>32550</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10324</v>
      </c>
      <c r="DE55" s="88"/>
      <c r="DF55" s="88"/>
      <c r="DG55" s="88"/>
      <c r="DH55" s="88"/>
      <c r="DI55" s="88"/>
      <c r="DJ55" s="88"/>
      <c r="DK55" s="88"/>
      <c r="DL55" s="88"/>
      <c r="DM55" s="88"/>
      <c r="DN55" s="88"/>
      <c r="DO55" s="88"/>
      <c r="DP55" s="88"/>
      <c r="DQ55" s="88"/>
      <c r="DR55" s="89"/>
      <c r="DS55" s="87">
        <f>データ!CM7</f>
        <v>10311</v>
      </c>
      <c r="DT55" s="88"/>
      <c r="DU55" s="88"/>
      <c r="DV55" s="88"/>
      <c r="DW55" s="88"/>
      <c r="DX55" s="88"/>
      <c r="DY55" s="88"/>
      <c r="DZ55" s="88"/>
      <c r="EA55" s="88"/>
      <c r="EB55" s="88"/>
      <c r="EC55" s="88"/>
      <c r="ED55" s="88"/>
      <c r="EE55" s="88"/>
      <c r="EF55" s="88"/>
      <c r="EG55" s="89"/>
      <c r="EH55" s="87">
        <f>データ!CN7</f>
        <v>10618</v>
      </c>
      <c r="EI55" s="88"/>
      <c r="EJ55" s="88"/>
      <c r="EK55" s="88"/>
      <c r="EL55" s="88"/>
      <c r="EM55" s="88"/>
      <c r="EN55" s="88"/>
      <c r="EO55" s="88"/>
      <c r="EP55" s="88"/>
      <c r="EQ55" s="88"/>
      <c r="ER55" s="88"/>
      <c r="ES55" s="88"/>
      <c r="ET55" s="88"/>
      <c r="EU55" s="88"/>
      <c r="EV55" s="89"/>
      <c r="EW55" s="87">
        <f>データ!CO7</f>
        <v>11235</v>
      </c>
      <c r="EX55" s="88"/>
      <c r="EY55" s="88"/>
      <c r="EZ55" s="88"/>
      <c r="FA55" s="88"/>
      <c r="FB55" s="88"/>
      <c r="FC55" s="88"/>
      <c r="FD55" s="88"/>
      <c r="FE55" s="88"/>
      <c r="FF55" s="88"/>
      <c r="FG55" s="88"/>
      <c r="FH55" s="88"/>
      <c r="FI55" s="88"/>
      <c r="FJ55" s="88"/>
      <c r="FK55" s="89"/>
      <c r="FL55" s="87">
        <f>データ!CP7</f>
        <v>12300</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74.099999999999994</v>
      </c>
      <c r="GS55" s="70"/>
      <c r="GT55" s="70"/>
      <c r="GU55" s="70"/>
      <c r="GV55" s="70"/>
      <c r="GW55" s="70"/>
      <c r="GX55" s="70"/>
      <c r="GY55" s="70"/>
      <c r="GZ55" s="70"/>
      <c r="HA55" s="70"/>
      <c r="HB55" s="70"/>
      <c r="HC55" s="70"/>
      <c r="HD55" s="70"/>
      <c r="HE55" s="70"/>
      <c r="HF55" s="71"/>
      <c r="HG55" s="69">
        <f>データ!CX7</f>
        <v>73.8</v>
      </c>
      <c r="HH55" s="70"/>
      <c r="HI55" s="70"/>
      <c r="HJ55" s="70"/>
      <c r="HK55" s="70"/>
      <c r="HL55" s="70"/>
      <c r="HM55" s="70"/>
      <c r="HN55" s="70"/>
      <c r="HO55" s="70"/>
      <c r="HP55" s="70"/>
      <c r="HQ55" s="70"/>
      <c r="HR55" s="70"/>
      <c r="HS55" s="70"/>
      <c r="HT55" s="70"/>
      <c r="HU55" s="71"/>
      <c r="HV55" s="69">
        <f>データ!CY7</f>
        <v>75</v>
      </c>
      <c r="HW55" s="70"/>
      <c r="HX55" s="70"/>
      <c r="HY55" s="70"/>
      <c r="HZ55" s="70"/>
      <c r="IA55" s="70"/>
      <c r="IB55" s="70"/>
      <c r="IC55" s="70"/>
      <c r="ID55" s="70"/>
      <c r="IE55" s="70"/>
      <c r="IF55" s="70"/>
      <c r="IG55" s="70"/>
      <c r="IH55" s="70"/>
      <c r="II55" s="70"/>
      <c r="IJ55" s="71"/>
      <c r="IK55" s="69">
        <f>データ!CZ7</f>
        <v>73.3</v>
      </c>
      <c r="IL55" s="70"/>
      <c r="IM55" s="70"/>
      <c r="IN55" s="70"/>
      <c r="IO55" s="70"/>
      <c r="IP55" s="70"/>
      <c r="IQ55" s="70"/>
      <c r="IR55" s="70"/>
      <c r="IS55" s="70"/>
      <c r="IT55" s="70"/>
      <c r="IU55" s="70"/>
      <c r="IV55" s="70"/>
      <c r="IW55" s="70"/>
      <c r="IX55" s="70"/>
      <c r="IY55" s="71"/>
      <c r="IZ55" s="69">
        <f>データ!DA7</f>
        <v>77.099999999999994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5.4</v>
      </c>
      <c r="KG55" s="70"/>
      <c r="KH55" s="70"/>
      <c r="KI55" s="70"/>
      <c r="KJ55" s="70"/>
      <c r="KK55" s="70"/>
      <c r="KL55" s="70"/>
      <c r="KM55" s="70"/>
      <c r="KN55" s="70"/>
      <c r="KO55" s="70"/>
      <c r="KP55" s="70"/>
      <c r="KQ55" s="70"/>
      <c r="KR55" s="70"/>
      <c r="KS55" s="70"/>
      <c r="KT55" s="71"/>
      <c r="KU55" s="69">
        <f>データ!DI7</f>
        <v>5.8</v>
      </c>
      <c r="KV55" s="70"/>
      <c r="KW55" s="70"/>
      <c r="KX55" s="70"/>
      <c r="KY55" s="70"/>
      <c r="KZ55" s="70"/>
      <c r="LA55" s="70"/>
      <c r="LB55" s="70"/>
      <c r="LC55" s="70"/>
      <c r="LD55" s="70"/>
      <c r="LE55" s="70"/>
      <c r="LF55" s="70"/>
      <c r="LG55" s="70"/>
      <c r="LH55" s="70"/>
      <c r="LI55" s="71"/>
      <c r="LJ55" s="69">
        <f>データ!DJ7</f>
        <v>5.2</v>
      </c>
      <c r="LK55" s="70"/>
      <c r="LL55" s="70"/>
      <c r="LM55" s="70"/>
      <c r="LN55" s="70"/>
      <c r="LO55" s="70"/>
      <c r="LP55" s="70"/>
      <c r="LQ55" s="70"/>
      <c r="LR55" s="70"/>
      <c r="LS55" s="70"/>
      <c r="LT55" s="70"/>
      <c r="LU55" s="70"/>
      <c r="LV55" s="70"/>
      <c r="LW55" s="70"/>
      <c r="LX55" s="71"/>
      <c r="LY55" s="69">
        <f>データ!DK7</f>
        <v>5.6</v>
      </c>
      <c r="LZ55" s="70"/>
      <c r="MA55" s="70"/>
      <c r="MB55" s="70"/>
      <c r="MC55" s="70"/>
      <c r="MD55" s="70"/>
      <c r="ME55" s="70"/>
      <c r="MF55" s="70"/>
      <c r="MG55" s="70"/>
      <c r="MH55" s="70"/>
      <c r="MI55" s="70"/>
      <c r="MJ55" s="70"/>
      <c r="MK55" s="70"/>
      <c r="ML55" s="70"/>
      <c r="MM55" s="71"/>
      <c r="MN55" s="69">
        <f>データ!DL7</f>
        <v>5.0999999999999996</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65.3</v>
      </c>
      <c r="V79" s="64"/>
      <c r="W79" s="64"/>
      <c r="X79" s="64"/>
      <c r="Y79" s="64"/>
      <c r="Z79" s="64"/>
      <c r="AA79" s="64"/>
      <c r="AB79" s="64"/>
      <c r="AC79" s="64"/>
      <c r="AD79" s="64"/>
      <c r="AE79" s="64"/>
      <c r="AF79" s="64"/>
      <c r="AG79" s="64"/>
      <c r="AH79" s="64"/>
      <c r="AI79" s="64"/>
      <c r="AJ79" s="64"/>
      <c r="AK79" s="64"/>
      <c r="AL79" s="64"/>
      <c r="AM79" s="64"/>
      <c r="AN79" s="64">
        <f>データ!DT7</f>
        <v>61.2</v>
      </c>
      <c r="AO79" s="64"/>
      <c r="AP79" s="64"/>
      <c r="AQ79" s="64"/>
      <c r="AR79" s="64"/>
      <c r="AS79" s="64"/>
      <c r="AT79" s="64"/>
      <c r="AU79" s="64"/>
      <c r="AV79" s="64"/>
      <c r="AW79" s="64"/>
      <c r="AX79" s="64"/>
      <c r="AY79" s="64"/>
      <c r="AZ79" s="64"/>
      <c r="BA79" s="64"/>
      <c r="BB79" s="64"/>
      <c r="BC79" s="64"/>
      <c r="BD79" s="64"/>
      <c r="BE79" s="64"/>
      <c r="BF79" s="64"/>
      <c r="BG79" s="64">
        <f>データ!DU7</f>
        <v>54.1</v>
      </c>
      <c r="BH79" s="64"/>
      <c r="BI79" s="64"/>
      <c r="BJ79" s="64"/>
      <c r="BK79" s="64"/>
      <c r="BL79" s="64"/>
      <c r="BM79" s="64"/>
      <c r="BN79" s="64"/>
      <c r="BO79" s="64"/>
      <c r="BP79" s="64"/>
      <c r="BQ79" s="64"/>
      <c r="BR79" s="64"/>
      <c r="BS79" s="64"/>
      <c r="BT79" s="64"/>
      <c r="BU79" s="64"/>
      <c r="BV79" s="64"/>
      <c r="BW79" s="64"/>
      <c r="BX79" s="64"/>
      <c r="BY79" s="64"/>
      <c r="BZ79" s="64">
        <f>データ!DV7</f>
        <v>54.7</v>
      </c>
      <c r="CA79" s="64"/>
      <c r="CB79" s="64"/>
      <c r="CC79" s="64"/>
      <c r="CD79" s="64"/>
      <c r="CE79" s="64"/>
      <c r="CF79" s="64"/>
      <c r="CG79" s="64"/>
      <c r="CH79" s="64"/>
      <c r="CI79" s="64"/>
      <c r="CJ79" s="64"/>
      <c r="CK79" s="64"/>
      <c r="CL79" s="64"/>
      <c r="CM79" s="64"/>
      <c r="CN79" s="64"/>
      <c r="CO79" s="64"/>
      <c r="CP79" s="64"/>
      <c r="CQ79" s="64"/>
      <c r="CR79" s="64"/>
      <c r="CS79" s="64">
        <f>データ!DW7</f>
        <v>56.9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84.1</v>
      </c>
      <c r="EP79" s="64"/>
      <c r="EQ79" s="64"/>
      <c r="ER79" s="64"/>
      <c r="ES79" s="64"/>
      <c r="ET79" s="64"/>
      <c r="EU79" s="64"/>
      <c r="EV79" s="64"/>
      <c r="EW79" s="64"/>
      <c r="EX79" s="64"/>
      <c r="EY79" s="64"/>
      <c r="EZ79" s="64"/>
      <c r="FA79" s="64"/>
      <c r="FB79" s="64"/>
      <c r="FC79" s="64"/>
      <c r="FD79" s="64"/>
      <c r="FE79" s="64"/>
      <c r="FF79" s="64"/>
      <c r="FG79" s="64"/>
      <c r="FH79" s="64">
        <f>データ!EE7</f>
        <v>84.1</v>
      </c>
      <c r="FI79" s="64"/>
      <c r="FJ79" s="64"/>
      <c r="FK79" s="64"/>
      <c r="FL79" s="64"/>
      <c r="FM79" s="64"/>
      <c r="FN79" s="64"/>
      <c r="FO79" s="64"/>
      <c r="FP79" s="64"/>
      <c r="FQ79" s="64"/>
      <c r="FR79" s="64"/>
      <c r="FS79" s="64"/>
      <c r="FT79" s="64"/>
      <c r="FU79" s="64"/>
      <c r="FV79" s="64"/>
      <c r="FW79" s="64"/>
      <c r="FX79" s="64"/>
      <c r="FY79" s="64"/>
      <c r="FZ79" s="64"/>
      <c r="GA79" s="64">
        <f>データ!EF7</f>
        <v>67.400000000000006</v>
      </c>
      <c r="GB79" s="64"/>
      <c r="GC79" s="64"/>
      <c r="GD79" s="64"/>
      <c r="GE79" s="64"/>
      <c r="GF79" s="64"/>
      <c r="GG79" s="64"/>
      <c r="GH79" s="64"/>
      <c r="GI79" s="64"/>
      <c r="GJ79" s="64"/>
      <c r="GK79" s="64"/>
      <c r="GL79" s="64"/>
      <c r="GM79" s="64"/>
      <c r="GN79" s="64"/>
      <c r="GO79" s="64"/>
      <c r="GP79" s="64"/>
      <c r="GQ79" s="64"/>
      <c r="GR79" s="64"/>
      <c r="GS79" s="64"/>
      <c r="GT79" s="64">
        <f>データ!EG7</f>
        <v>63.7</v>
      </c>
      <c r="GU79" s="64"/>
      <c r="GV79" s="64"/>
      <c r="GW79" s="64"/>
      <c r="GX79" s="64"/>
      <c r="GY79" s="64"/>
      <c r="GZ79" s="64"/>
      <c r="HA79" s="64"/>
      <c r="HB79" s="64"/>
      <c r="HC79" s="64"/>
      <c r="HD79" s="64"/>
      <c r="HE79" s="64"/>
      <c r="HF79" s="64"/>
      <c r="HG79" s="64"/>
      <c r="HH79" s="64"/>
      <c r="HI79" s="64"/>
      <c r="HJ79" s="64"/>
      <c r="HK79" s="64"/>
      <c r="HL79" s="64"/>
      <c r="HM79" s="64">
        <f>データ!EH7</f>
        <v>67.099999999999994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14834567</v>
      </c>
      <c r="JK79" s="62"/>
      <c r="JL79" s="62"/>
      <c r="JM79" s="62"/>
      <c r="JN79" s="62"/>
      <c r="JO79" s="62"/>
      <c r="JP79" s="62"/>
      <c r="JQ79" s="62"/>
      <c r="JR79" s="62"/>
      <c r="JS79" s="62"/>
      <c r="JT79" s="62"/>
      <c r="JU79" s="62"/>
      <c r="JV79" s="62"/>
      <c r="JW79" s="62"/>
      <c r="JX79" s="62"/>
      <c r="JY79" s="62"/>
      <c r="JZ79" s="62"/>
      <c r="KA79" s="62"/>
      <c r="KB79" s="62"/>
      <c r="KC79" s="62">
        <f>データ!EP7</f>
        <v>15645550</v>
      </c>
      <c r="KD79" s="62"/>
      <c r="KE79" s="62"/>
      <c r="KF79" s="62"/>
      <c r="KG79" s="62"/>
      <c r="KH79" s="62"/>
      <c r="KI79" s="62"/>
      <c r="KJ79" s="62"/>
      <c r="KK79" s="62"/>
      <c r="KL79" s="62"/>
      <c r="KM79" s="62"/>
      <c r="KN79" s="62"/>
      <c r="KO79" s="62"/>
      <c r="KP79" s="62"/>
      <c r="KQ79" s="62"/>
      <c r="KR79" s="62"/>
      <c r="KS79" s="62"/>
      <c r="KT79" s="62"/>
      <c r="KU79" s="62"/>
      <c r="KV79" s="62">
        <f>データ!EQ7</f>
        <v>17035042</v>
      </c>
      <c r="KW79" s="62"/>
      <c r="KX79" s="62"/>
      <c r="KY79" s="62"/>
      <c r="KZ79" s="62"/>
      <c r="LA79" s="62"/>
      <c r="LB79" s="62"/>
      <c r="LC79" s="62"/>
      <c r="LD79" s="62"/>
      <c r="LE79" s="62"/>
      <c r="LF79" s="62"/>
      <c r="LG79" s="62"/>
      <c r="LH79" s="62"/>
      <c r="LI79" s="62"/>
      <c r="LJ79" s="62"/>
      <c r="LK79" s="62"/>
      <c r="LL79" s="62"/>
      <c r="LM79" s="62"/>
      <c r="LN79" s="62"/>
      <c r="LO79" s="62">
        <f>データ!ER7</f>
        <v>16799067</v>
      </c>
      <c r="LP79" s="62"/>
      <c r="LQ79" s="62"/>
      <c r="LR79" s="62"/>
      <c r="LS79" s="62"/>
      <c r="LT79" s="62"/>
      <c r="LU79" s="62"/>
      <c r="LV79" s="62"/>
      <c r="LW79" s="62"/>
      <c r="LX79" s="62"/>
      <c r="LY79" s="62"/>
      <c r="LZ79" s="62"/>
      <c r="MA79" s="62"/>
      <c r="MB79" s="62"/>
      <c r="MC79" s="62"/>
      <c r="MD79" s="62"/>
      <c r="ME79" s="62"/>
      <c r="MF79" s="62"/>
      <c r="MG79" s="62"/>
      <c r="MH79" s="62">
        <f>データ!ES7</f>
        <v>17010025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G71D8qudHGD1LDyBHcI55/gQZD1/ACWR4PFNMS2jAGRvK+D/veQLlkdXDQueac5H0z7bd/AP6lbJhtbZRvhbLA==" saltValue="1q1cs1Uf//1legfpKEgxV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8" t="s">
        <v>107</v>
      </c>
      <c r="AJ4" s="159"/>
      <c r="AK4" s="159"/>
      <c r="AL4" s="159"/>
      <c r="AM4" s="159"/>
      <c r="AN4" s="159"/>
      <c r="AO4" s="159"/>
      <c r="AP4" s="159"/>
      <c r="AQ4" s="159"/>
      <c r="AR4" s="159"/>
      <c r="AS4" s="160"/>
      <c r="AT4" s="161" t="s">
        <v>108</v>
      </c>
      <c r="AU4" s="157"/>
      <c r="AV4" s="157"/>
      <c r="AW4" s="157"/>
      <c r="AX4" s="157"/>
      <c r="AY4" s="157"/>
      <c r="AZ4" s="157"/>
      <c r="BA4" s="157"/>
      <c r="BB4" s="157"/>
      <c r="BC4" s="157"/>
      <c r="BD4" s="157"/>
      <c r="BE4" s="161" t="s">
        <v>109</v>
      </c>
      <c r="BF4" s="157"/>
      <c r="BG4" s="157"/>
      <c r="BH4" s="157"/>
      <c r="BI4" s="157"/>
      <c r="BJ4" s="157"/>
      <c r="BK4" s="157"/>
      <c r="BL4" s="157"/>
      <c r="BM4" s="157"/>
      <c r="BN4" s="157"/>
      <c r="BO4" s="157"/>
      <c r="BP4" s="158" t="s">
        <v>110</v>
      </c>
      <c r="BQ4" s="159"/>
      <c r="BR4" s="159"/>
      <c r="BS4" s="159"/>
      <c r="BT4" s="159"/>
      <c r="BU4" s="159"/>
      <c r="BV4" s="159"/>
      <c r="BW4" s="159"/>
      <c r="BX4" s="159"/>
      <c r="BY4" s="159"/>
      <c r="BZ4" s="160"/>
      <c r="CA4" s="157" t="s">
        <v>111</v>
      </c>
      <c r="CB4" s="157"/>
      <c r="CC4" s="157"/>
      <c r="CD4" s="157"/>
      <c r="CE4" s="157"/>
      <c r="CF4" s="157"/>
      <c r="CG4" s="157"/>
      <c r="CH4" s="157"/>
      <c r="CI4" s="157"/>
      <c r="CJ4" s="157"/>
      <c r="CK4" s="157"/>
      <c r="CL4" s="161" t="s">
        <v>112</v>
      </c>
      <c r="CM4" s="157"/>
      <c r="CN4" s="157"/>
      <c r="CO4" s="157"/>
      <c r="CP4" s="157"/>
      <c r="CQ4" s="157"/>
      <c r="CR4" s="157"/>
      <c r="CS4" s="157"/>
      <c r="CT4" s="157"/>
      <c r="CU4" s="157"/>
      <c r="CV4" s="157"/>
      <c r="CW4" s="157" t="s">
        <v>113</v>
      </c>
      <c r="CX4" s="157"/>
      <c r="CY4" s="157"/>
      <c r="CZ4" s="157"/>
      <c r="DA4" s="157"/>
      <c r="DB4" s="157"/>
      <c r="DC4" s="157"/>
      <c r="DD4" s="157"/>
      <c r="DE4" s="157"/>
      <c r="DF4" s="157"/>
      <c r="DG4" s="157"/>
      <c r="DH4" s="157" t="s">
        <v>114</v>
      </c>
      <c r="DI4" s="157"/>
      <c r="DJ4" s="157"/>
      <c r="DK4" s="157"/>
      <c r="DL4" s="157"/>
      <c r="DM4" s="157"/>
      <c r="DN4" s="157"/>
      <c r="DO4" s="157"/>
      <c r="DP4" s="157"/>
      <c r="DQ4" s="157"/>
      <c r="DR4" s="157"/>
      <c r="DS4" s="158" t="s">
        <v>115</v>
      </c>
      <c r="DT4" s="159"/>
      <c r="DU4" s="159"/>
      <c r="DV4" s="159"/>
      <c r="DW4" s="159"/>
      <c r="DX4" s="159"/>
      <c r="DY4" s="159"/>
      <c r="DZ4" s="159"/>
      <c r="EA4" s="159"/>
      <c r="EB4" s="159"/>
      <c r="EC4" s="160"/>
      <c r="ED4" s="157" t="s">
        <v>116</v>
      </c>
      <c r="EE4" s="157"/>
      <c r="EF4" s="157"/>
      <c r="EG4" s="157"/>
      <c r="EH4" s="157"/>
      <c r="EI4" s="157"/>
      <c r="EJ4" s="157"/>
      <c r="EK4" s="157"/>
      <c r="EL4" s="157"/>
      <c r="EM4" s="157"/>
      <c r="EN4" s="157"/>
      <c r="EO4" s="157" t="s">
        <v>117</v>
      </c>
      <c r="EP4" s="157"/>
      <c r="EQ4" s="157"/>
      <c r="ER4" s="157"/>
      <c r="ES4" s="157"/>
      <c r="ET4" s="157"/>
      <c r="EU4" s="157"/>
      <c r="EV4" s="157"/>
      <c r="EW4" s="157"/>
      <c r="EX4" s="157"/>
      <c r="EY4" s="157"/>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153</v>
      </c>
      <c r="AU5" s="47" t="s">
        <v>143</v>
      </c>
      <c r="AV5" s="47" t="s">
        <v>154</v>
      </c>
      <c r="AW5" s="47" t="s">
        <v>145</v>
      </c>
      <c r="AX5" s="47" t="s">
        <v>146</v>
      </c>
      <c r="AY5" s="47" t="s">
        <v>147</v>
      </c>
      <c r="AZ5" s="47" t="s">
        <v>148</v>
      </c>
      <c r="BA5" s="47" t="s">
        <v>149</v>
      </c>
      <c r="BB5" s="47" t="s">
        <v>150</v>
      </c>
      <c r="BC5" s="47" t="s">
        <v>151</v>
      </c>
      <c r="BD5" s="47" t="s">
        <v>152</v>
      </c>
      <c r="BE5" s="47" t="s">
        <v>142</v>
      </c>
      <c r="BF5" s="47" t="s">
        <v>155</v>
      </c>
      <c r="BG5" s="47" t="s">
        <v>154</v>
      </c>
      <c r="BH5" s="47" t="s">
        <v>145</v>
      </c>
      <c r="BI5" s="47" t="s">
        <v>156</v>
      </c>
      <c r="BJ5" s="47" t="s">
        <v>147</v>
      </c>
      <c r="BK5" s="47" t="s">
        <v>148</v>
      </c>
      <c r="BL5" s="47" t="s">
        <v>149</v>
      </c>
      <c r="BM5" s="47" t="s">
        <v>150</v>
      </c>
      <c r="BN5" s="47" t="s">
        <v>151</v>
      </c>
      <c r="BO5" s="47" t="s">
        <v>152</v>
      </c>
      <c r="BP5" s="47" t="s">
        <v>153</v>
      </c>
      <c r="BQ5" s="47" t="s">
        <v>143</v>
      </c>
      <c r="BR5" s="47" t="s">
        <v>144</v>
      </c>
      <c r="BS5" s="47" t="s">
        <v>145</v>
      </c>
      <c r="BT5" s="47" t="s">
        <v>156</v>
      </c>
      <c r="BU5" s="47" t="s">
        <v>147</v>
      </c>
      <c r="BV5" s="47" t="s">
        <v>148</v>
      </c>
      <c r="BW5" s="47" t="s">
        <v>149</v>
      </c>
      <c r="BX5" s="47" t="s">
        <v>150</v>
      </c>
      <c r="BY5" s="47" t="s">
        <v>151</v>
      </c>
      <c r="BZ5" s="47" t="s">
        <v>152</v>
      </c>
      <c r="CA5" s="47" t="s">
        <v>153</v>
      </c>
      <c r="CB5" s="47" t="s">
        <v>155</v>
      </c>
      <c r="CC5" s="47" t="s">
        <v>154</v>
      </c>
      <c r="CD5" s="47" t="s">
        <v>157</v>
      </c>
      <c r="CE5" s="47" t="s">
        <v>156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153</v>
      </c>
      <c r="CX5" s="47" t="s">
        <v>143</v>
      </c>
      <c r="CY5" s="47" t="s">
        <v>144</v>
      </c>
      <c r="CZ5" s="47" t="s">
        <v>157</v>
      </c>
      <c r="DA5" s="47" t="s">
        <v>156</v>
      </c>
      <c r="DB5" s="47" t="s">
        <v>147</v>
      </c>
      <c r="DC5" s="47" t="s">
        <v>148</v>
      </c>
      <c r="DD5" s="47" t="s">
        <v>149</v>
      </c>
      <c r="DE5" s="47" t="s">
        <v>150</v>
      </c>
      <c r="DF5" s="47" t="s">
        <v>151</v>
      </c>
      <c r="DG5" s="47" t="s">
        <v>152</v>
      </c>
      <c r="DH5" s="47" t="s">
        <v>142</v>
      </c>
      <c r="DI5" s="47" t="s">
        <v>155</v>
      </c>
      <c r="DJ5" s="47" t="s">
        <v>144</v>
      </c>
      <c r="DK5" s="47" t="s">
        <v>145</v>
      </c>
      <c r="DL5" s="47" t="s">
        <v>156</v>
      </c>
      <c r="DM5" s="47" t="s">
        <v>147</v>
      </c>
      <c r="DN5" s="47" t="s">
        <v>148</v>
      </c>
      <c r="DO5" s="47" t="s">
        <v>149</v>
      </c>
      <c r="DP5" s="47" t="s">
        <v>150</v>
      </c>
      <c r="DQ5" s="47" t="s">
        <v>151</v>
      </c>
      <c r="DR5" s="47" t="s">
        <v>152</v>
      </c>
      <c r="DS5" s="47" t="s">
        <v>142</v>
      </c>
      <c r="DT5" s="47" t="s">
        <v>143</v>
      </c>
      <c r="DU5" s="47" t="s">
        <v>154</v>
      </c>
      <c r="DV5" s="47" t="s">
        <v>145</v>
      </c>
      <c r="DW5" s="47" t="s">
        <v>146</v>
      </c>
      <c r="DX5" s="47" t="s">
        <v>147</v>
      </c>
      <c r="DY5" s="47" t="s">
        <v>148</v>
      </c>
      <c r="DZ5" s="47" t="s">
        <v>149</v>
      </c>
      <c r="EA5" s="47" t="s">
        <v>150</v>
      </c>
      <c r="EB5" s="47" t="s">
        <v>151</v>
      </c>
      <c r="EC5" s="47" t="s">
        <v>152</v>
      </c>
      <c r="ED5" s="47" t="s">
        <v>142</v>
      </c>
      <c r="EE5" s="47" t="s">
        <v>155</v>
      </c>
      <c r="EF5" s="47" t="s">
        <v>154</v>
      </c>
      <c r="EG5" s="47" t="s">
        <v>157</v>
      </c>
      <c r="EH5" s="47" t="s">
        <v>156</v>
      </c>
      <c r="EI5" s="47" t="s">
        <v>147</v>
      </c>
      <c r="EJ5" s="47" t="s">
        <v>148</v>
      </c>
      <c r="EK5" s="47" t="s">
        <v>149</v>
      </c>
      <c r="EL5" s="47" t="s">
        <v>150</v>
      </c>
      <c r="EM5" s="47" t="s">
        <v>151</v>
      </c>
      <c r="EN5" s="47" t="s">
        <v>158</v>
      </c>
      <c r="EO5" s="47" t="s">
        <v>153</v>
      </c>
      <c r="EP5" s="47" t="s">
        <v>143</v>
      </c>
      <c r="EQ5" s="47" t="s">
        <v>144</v>
      </c>
      <c r="ER5" s="47" t="s">
        <v>157</v>
      </c>
      <c r="ES5" s="47" t="s">
        <v>146</v>
      </c>
      <c r="ET5" s="47" t="s">
        <v>147</v>
      </c>
      <c r="EU5" s="47" t="s">
        <v>148</v>
      </c>
      <c r="EV5" s="47" t="s">
        <v>149</v>
      </c>
      <c r="EW5" s="47" t="s">
        <v>150</v>
      </c>
      <c r="EX5" s="47" t="s">
        <v>151</v>
      </c>
      <c r="EY5" s="47" t="s">
        <v>152</v>
      </c>
    </row>
    <row r="6" spans="1:155" s="52" customFormat="1" x14ac:dyDescent="0.15">
      <c r="A6" s="33" t="s">
        <v>159</v>
      </c>
      <c r="B6" s="48">
        <f>B8</f>
        <v>2021</v>
      </c>
      <c r="C6" s="48">
        <f t="shared" ref="C6:M6" si="2">C8</f>
        <v>62031</v>
      </c>
      <c r="D6" s="48">
        <f t="shared" si="2"/>
        <v>46</v>
      </c>
      <c r="E6" s="48">
        <f t="shared" si="2"/>
        <v>6</v>
      </c>
      <c r="F6" s="48">
        <f t="shared" si="2"/>
        <v>0</v>
      </c>
      <c r="G6" s="48">
        <f t="shared" si="2"/>
        <v>2</v>
      </c>
      <c r="H6" s="162" t="str">
        <f>IF(H8&lt;&gt;I8,H8,"")&amp;IF(I8&lt;&gt;J8,I8,"")&amp;"　"&amp;J8</f>
        <v>山形県鶴岡市　湯田川温泉リハビリテーション病院</v>
      </c>
      <c r="I6" s="163"/>
      <c r="J6" s="164"/>
      <c r="K6" s="48" t="str">
        <f t="shared" si="2"/>
        <v>条例全部</v>
      </c>
      <c r="L6" s="48" t="str">
        <f t="shared" si="2"/>
        <v>病院事業</v>
      </c>
      <c r="M6" s="48" t="str">
        <f t="shared" si="2"/>
        <v>一般病院</v>
      </c>
      <c r="N6" s="48" t="str">
        <f>N8</f>
        <v>100床以上～200床未満</v>
      </c>
      <c r="O6" s="48" t="str">
        <f>O8</f>
        <v>自治体職員</v>
      </c>
      <c r="P6" s="48" t="str">
        <f>P8</f>
        <v>指定管理者(代行制)</v>
      </c>
      <c r="Q6" s="49">
        <f t="shared" ref="Q6:AH6" si="3">Q8</f>
        <v>3</v>
      </c>
      <c r="R6" s="48" t="str">
        <f t="shared" si="3"/>
        <v>-</v>
      </c>
      <c r="S6" s="48" t="str">
        <f t="shared" si="3"/>
        <v>訓</v>
      </c>
      <c r="T6" s="48" t="str">
        <f t="shared" si="3"/>
        <v>-</v>
      </c>
      <c r="U6" s="49">
        <f>U8</f>
        <v>122203</v>
      </c>
      <c r="V6" s="49">
        <f>V8</f>
        <v>6875</v>
      </c>
      <c r="W6" s="48" t="str">
        <f>W8</f>
        <v>非該当</v>
      </c>
      <c r="X6" s="48" t="str">
        <f t="shared" ref="X6" si="4">X8</f>
        <v>非該当</v>
      </c>
      <c r="Y6" s="48" t="str">
        <f t="shared" si="3"/>
        <v>２５：１</v>
      </c>
      <c r="Z6" s="49" t="str">
        <f t="shared" si="3"/>
        <v>-</v>
      </c>
      <c r="AA6" s="49">
        <f t="shared" si="3"/>
        <v>120</v>
      </c>
      <c r="AB6" s="49" t="str">
        <f t="shared" si="3"/>
        <v>-</v>
      </c>
      <c r="AC6" s="49" t="str">
        <f t="shared" si="3"/>
        <v>-</v>
      </c>
      <c r="AD6" s="49" t="str">
        <f t="shared" si="3"/>
        <v>-</v>
      </c>
      <c r="AE6" s="49">
        <f t="shared" si="3"/>
        <v>120</v>
      </c>
      <c r="AF6" s="49" t="str">
        <f t="shared" si="3"/>
        <v>-</v>
      </c>
      <c r="AG6" s="49">
        <f t="shared" si="3"/>
        <v>113</v>
      </c>
      <c r="AH6" s="49">
        <f t="shared" si="3"/>
        <v>113</v>
      </c>
      <c r="AI6" s="50">
        <f>IF(AI8="-",NA(),AI8)</f>
        <v>98.9</v>
      </c>
      <c r="AJ6" s="50">
        <f t="shared" ref="AJ6:AR6" si="5">IF(AJ8="-",NA(),AJ8)</f>
        <v>96.8</v>
      </c>
      <c r="AK6" s="50">
        <f t="shared" si="5"/>
        <v>96.8</v>
      </c>
      <c r="AL6" s="50">
        <f t="shared" si="5"/>
        <v>99.3</v>
      </c>
      <c r="AM6" s="50">
        <f t="shared" si="5"/>
        <v>96.5</v>
      </c>
      <c r="AN6" s="50">
        <f t="shared" si="5"/>
        <v>96.6</v>
      </c>
      <c r="AO6" s="50">
        <f t="shared" si="5"/>
        <v>97.2</v>
      </c>
      <c r="AP6" s="50">
        <f t="shared" si="5"/>
        <v>96.9</v>
      </c>
      <c r="AQ6" s="50">
        <f t="shared" si="5"/>
        <v>100.6</v>
      </c>
      <c r="AR6" s="50">
        <f t="shared" si="5"/>
        <v>105.9</v>
      </c>
      <c r="AS6" s="50" t="str">
        <f>IF(AS8="-","【-】","【"&amp;SUBSTITUTE(TEXT(AS8,"#,##0.0"),"-","△")&amp;"】")</f>
        <v>【106.2】</v>
      </c>
      <c r="AT6" s="50">
        <f>IF(AT8="-",NA(),AT8)</f>
        <v>95</v>
      </c>
      <c r="AU6" s="50">
        <f t="shared" ref="AU6:BC6" si="6">IF(AU8="-",NA(),AU8)</f>
        <v>95</v>
      </c>
      <c r="AV6" s="50">
        <f t="shared" si="6"/>
        <v>94.8</v>
      </c>
      <c r="AW6" s="50">
        <f t="shared" si="6"/>
        <v>93.3</v>
      </c>
      <c r="AX6" s="50">
        <f t="shared" si="6"/>
        <v>90.6</v>
      </c>
      <c r="AY6" s="50">
        <f t="shared" si="6"/>
        <v>83.9</v>
      </c>
      <c r="AZ6" s="50">
        <f t="shared" si="6"/>
        <v>84</v>
      </c>
      <c r="BA6" s="50">
        <f t="shared" si="6"/>
        <v>84.3</v>
      </c>
      <c r="BB6" s="50">
        <f t="shared" si="6"/>
        <v>80.7</v>
      </c>
      <c r="BC6" s="50">
        <f t="shared" si="6"/>
        <v>82.2</v>
      </c>
      <c r="BD6" s="50" t="str">
        <f>IF(BD8="-","【-】","【"&amp;SUBSTITUTE(TEXT(BD8,"#,##0.0"),"-","△")&amp;"】")</f>
        <v>【86.6】</v>
      </c>
      <c r="BE6" s="50">
        <f>IF(BE8="-",NA(),BE8)</f>
        <v>33.1</v>
      </c>
      <c r="BF6" s="50">
        <f t="shared" ref="BF6:BN6" si="7">IF(BF8="-",NA(),BF8)</f>
        <v>37.4</v>
      </c>
      <c r="BG6" s="50">
        <f t="shared" si="7"/>
        <v>40.9</v>
      </c>
      <c r="BH6" s="50">
        <f t="shared" si="7"/>
        <v>44.4</v>
      </c>
      <c r="BI6" s="50">
        <f t="shared" si="7"/>
        <v>50.2</v>
      </c>
      <c r="BJ6" s="50">
        <f t="shared" si="7"/>
        <v>116.9</v>
      </c>
      <c r="BK6" s="50">
        <f t="shared" si="7"/>
        <v>117.1</v>
      </c>
      <c r="BL6" s="50">
        <f t="shared" si="7"/>
        <v>120.5</v>
      </c>
      <c r="BM6" s="50">
        <f t="shared" si="7"/>
        <v>124.2</v>
      </c>
      <c r="BN6" s="50">
        <f t="shared" si="7"/>
        <v>121.6</v>
      </c>
      <c r="BO6" s="50" t="str">
        <f>IF(BO8="-","【-】","【"&amp;SUBSTITUTE(TEXT(BO8,"#,##0.0"),"-","△")&amp;"】")</f>
        <v>【70.7】</v>
      </c>
      <c r="BP6" s="50">
        <f>IF(BP8="-",NA(),BP8)</f>
        <v>89.4</v>
      </c>
      <c r="BQ6" s="50">
        <f t="shared" ref="BQ6:BY6" si="8">IF(BQ8="-",NA(),BQ8)</f>
        <v>88.5</v>
      </c>
      <c r="BR6" s="50">
        <f t="shared" si="8"/>
        <v>86.1</v>
      </c>
      <c r="BS6" s="50">
        <f t="shared" si="8"/>
        <v>83</v>
      </c>
      <c r="BT6" s="50">
        <f t="shared" si="8"/>
        <v>78.8</v>
      </c>
      <c r="BU6" s="50">
        <f t="shared" si="8"/>
        <v>69.7</v>
      </c>
      <c r="BV6" s="50">
        <f t="shared" si="8"/>
        <v>70.099999999999994</v>
      </c>
      <c r="BW6" s="50">
        <f t="shared" si="8"/>
        <v>70.400000000000006</v>
      </c>
      <c r="BX6" s="50">
        <f t="shared" si="8"/>
        <v>65.8</v>
      </c>
      <c r="BY6" s="50">
        <f t="shared" si="8"/>
        <v>65</v>
      </c>
      <c r="BZ6" s="50" t="str">
        <f>IF(BZ8="-","【-】","【"&amp;SUBSTITUTE(TEXT(BZ8,"#,##0.0"),"-","△")&amp;"】")</f>
        <v>【67.1】</v>
      </c>
      <c r="CA6" s="51">
        <f>IF(CA8="-",NA(),CA8)</f>
        <v>28398</v>
      </c>
      <c r="CB6" s="51">
        <f t="shared" ref="CB6:CJ6" si="9">IF(CB8="-",NA(),CB8)</f>
        <v>29223</v>
      </c>
      <c r="CC6" s="51">
        <f t="shared" si="9"/>
        <v>31127</v>
      </c>
      <c r="CD6" s="51">
        <f t="shared" si="9"/>
        <v>32370</v>
      </c>
      <c r="CE6" s="51">
        <f t="shared" si="9"/>
        <v>32550</v>
      </c>
      <c r="CF6" s="51">
        <f t="shared" si="9"/>
        <v>34136</v>
      </c>
      <c r="CG6" s="51">
        <f t="shared" si="9"/>
        <v>34924</v>
      </c>
      <c r="CH6" s="51">
        <f t="shared" si="9"/>
        <v>35788</v>
      </c>
      <c r="CI6" s="51">
        <f t="shared" si="9"/>
        <v>37855</v>
      </c>
      <c r="CJ6" s="51">
        <f t="shared" si="9"/>
        <v>39289</v>
      </c>
      <c r="CK6" s="50" t="str">
        <f>IF(CK8="-","【-】","【"&amp;SUBSTITUTE(TEXT(CK8,"#,##0"),"-","△")&amp;"】")</f>
        <v>【59,287】</v>
      </c>
      <c r="CL6" s="51">
        <f>IF(CL8="-",NA(),CL8)</f>
        <v>10324</v>
      </c>
      <c r="CM6" s="51">
        <f t="shared" ref="CM6:CU6" si="10">IF(CM8="-",NA(),CM8)</f>
        <v>10311</v>
      </c>
      <c r="CN6" s="51">
        <f t="shared" si="10"/>
        <v>10618</v>
      </c>
      <c r="CO6" s="51">
        <f t="shared" si="10"/>
        <v>11235</v>
      </c>
      <c r="CP6" s="51">
        <f t="shared" si="10"/>
        <v>12300</v>
      </c>
      <c r="CQ6" s="51">
        <f t="shared" si="10"/>
        <v>10130</v>
      </c>
      <c r="CR6" s="51">
        <f t="shared" si="10"/>
        <v>10244</v>
      </c>
      <c r="CS6" s="51">
        <f t="shared" si="10"/>
        <v>10602</v>
      </c>
      <c r="CT6" s="51">
        <f t="shared" si="10"/>
        <v>11234</v>
      </c>
      <c r="CU6" s="51">
        <f t="shared" si="10"/>
        <v>11512</v>
      </c>
      <c r="CV6" s="50" t="str">
        <f>IF(CV8="-","【-】","【"&amp;SUBSTITUTE(TEXT(CV8,"#,##0"),"-","△")&amp;"】")</f>
        <v>【17,202】</v>
      </c>
      <c r="CW6" s="50">
        <f>IF(CW8="-",NA(),CW8)</f>
        <v>74.099999999999994</v>
      </c>
      <c r="CX6" s="50">
        <f t="shared" ref="CX6:DF6" si="11">IF(CX8="-",NA(),CX8)</f>
        <v>73.8</v>
      </c>
      <c r="CY6" s="50">
        <f t="shared" si="11"/>
        <v>75</v>
      </c>
      <c r="CZ6" s="50">
        <f t="shared" si="11"/>
        <v>73.3</v>
      </c>
      <c r="DA6" s="50">
        <f t="shared" si="11"/>
        <v>77.099999999999994</v>
      </c>
      <c r="DB6" s="50">
        <f t="shared" si="11"/>
        <v>63.4</v>
      </c>
      <c r="DC6" s="50">
        <f t="shared" si="11"/>
        <v>63.7</v>
      </c>
      <c r="DD6" s="50">
        <f t="shared" si="11"/>
        <v>63.3</v>
      </c>
      <c r="DE6" s="50">
        <f t="shared" si="11"/>
        <v>68.5</v>
      </c>
      <c r="DF6" s="50">
        <f t="shared" si="11"/>
        <v>67.099999999999994</v>
      </c>
      <c r="DG6" s="50" t="str">
        <f>IF(DG8="-","【-】","【"&amp;SUBSTITUTE(TEXT(DG8,"#,##0.0"),"-","△")&amp;"】")</f>
        <v>【56.4】</v>
      </c>
      <c r="DH6" s="50">
        <f>IF(DH8="-",NA(),DH8)</f>
        <v>5.4</v>
      </c>
      <c r="DI6" s="50">
        <f t="shared" ref="DI6:DQ6" si="12">IF(DI8="-",NA(),DI8)</f>
        <v>5.8</v>
      </c>
      <c r="DJ6" s="50">
        <f t="shared" si="12"/>
        <v>5.2</v>
      </c>
      <c r="DK6" s="50">
        <f t="shared" si="12"/>
        <v>5.6</v>
      </c>
      <c r="DL6" s="50">
        <f t="shared" si="12"/>
        <v>5.0999999999999996</v>
      </c>
      <c r="DM6" s="50">
        <f t="shared" si="12"/>
        <v>18.3</v>
      </c>
      <c r="DN6" s="50">
        <f t="shared" si="12"/>
        <v>17.7</v>
      </c>
      <c r="DO6" s="50">
        <f t="shared" si="12"/>
        <v>17.5</v>
      </c>
      <c r="DP6" s="50">
        <f t="shared" si="12"/>
        <v>17.5</v>
      </c>
      <c r="DQ6" s="50">
        <f t="shared" si="12"/>
        <v>17.3</v>
      </c>
      <c r="DR6" s="50" t="str">
        <f>IF(DR8="-","【-】","【"&amp;SUBSTITUTE(TEXT(DR8,"#,##0.0"),"-","△")&amp;"】")</f>
        <v>【24.8】</v>
      </c>
      <c r="DS6" s="50">
        <f>IF(DS8="-",NA(),DS8)</f>
        <v>65.3</v>
      </c>
      <c r="DT6" s="50">
        <f t="shared" ref="DT6:EB6" si="13">IF(DT8="-",NA(),DT8)</f>
        <v>61.2</v>
      </c>
      <c r="DU6" s="50">
        <f t="shared" si="13"/>
        <v>54.1</v>
      </c>
      <c r="DV6" s="50">
        <f t="shared" si="13"/>
        <v>54.7</v>
      </c>
      <c r="DW6" s="50">
        <f t="shared" si="13"/>
        <v>56.9</v>
      </c>
      <c r="DX6" s="50">
        <f t="shared" si="13"/>
        <v>53.5</v>
      </c>
      <c r="DY6" s="50">
        <f t="shared" si="13"/>
        <v>54.1</v>
      </c>
      <c r="DZ6" s="50">
        <f t="shared" si="13"/>
        <v>54.6</v>
      </c>
      <c r="EA6" s="50">
        <f t="shared" si="13"/>
        <v>56.9</v>
      </c>
      <c r="EB6" s="50">
        <f t="shared" si="13"/>
        <v>58.1</v>
      </c>
      <c r="EC6" s="50" t="str">
        <f>IF(EC8="-","【-】","【"&amp;SUBSTITUTE(TEXT(EC8,"#,##0.0"),"-","△")&amp;"】")</f>
        <v>【56.0】</v>
      </c>
      <c r="ED6" s="50">
        <f>IF(ED8="-",NA(),ED8)</f>
        <v>84.1</v>
      </c>
      <c r="EE6" s="50">
        <f t="shared" ref="EE6:EM6" si="14">IF(EE8="-",NA(),EE8)</f>
        <v>84.1</v>
      </c>
      <c r="EF6" s="50">
        <f t="shared" si="14"/>
        <v>67.400000000000006</v>
      </c>
      <c r="EG6" s="50">
        <f t="shared" si="14"/>
        <v>63.7</v>
      </c>
      <c r="EH6" s="50">
        <f t="shared" si="14"/>
        <v>67.099999999999994</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14834567</v>
      </c>
      <c r="EP6" s="51">
        <f t="shared" ref="EP6:EX6" si="15">IF(EP8="-",NA(),EP8)</f>
        <v>15645550</v>
      </c>
      <c r="EQ6" s="51">
        <f t="shared" si="15"/>
        <v>17035042</v>
      </c>
      <c r="ER6" s="51">
        <f t="shared" si="15"/>
        <v>16799067</v>
      </c>
      <c r="ES6" s="51">
        <f t="shared" si="15"/>
        <v>17010025</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160</v>
      </c>
      <c r="B7" s="48">
        <f t="shared" ref="B7:AH7" si="16">B8</f>
        <v>2021</v>
      </c>
      <c r="C7" s="48">
        <f t="shared" si="16"/>
        <v>62031</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指定管理者(代行制)</v>
      </c>
      <c r="Q7" s="49">
        <f t="shared" si="16"/>
        <v>3</v>
      </c>
      <c r="R7" s="48" t="str">
        <f t="shared" si="16"/>
        <v>-</v>
      </c>
      <c r="S7" s="48" t="str">
        <f t="shared" si="16"/>
        <v>訓</v>
      </c>
      <c r="T7" s="48" t="str">
        <f t="shared" si="16"/>
        <v>-</v>
      </c>
      <c r="U7" s="49">
        <f>U8</f>
        <v>122203</v>
      </c>
      <c r="V7" s="49">
        <f>V8</f>
        <v>6875</v>
      </c>
      <c r="W7" s="48" t="str">
        <f>W8</f>
        <v>非該当</v>
      </c>
      <c r="X7" s="48" t="str">
        <f t="shared" si="16"/>
        <v>非該当</v>
      </c>
      <c r="Y7" s="48" t="str">
        <f t="shared" si="16"/>
        <v>２５：１</v>
      </c>
      <c r="Z7" s="49" t="str">
        <f t="shared" si="16"/>
        <v>-</v>
      </c>
      <c r="AA7" s="49">
        <f t="shared" si="16"/>
        <v>120</v>
      </c>
      <c r="AB7" s="49" t="str">
        <f t="shared" si="16"/>
        <v>-</v>
      </c>
      <c r="AC7" s="49" t="str">
        <f t="shared" si="16"/>
        <v>-</v>
      </c>
      <c r="AD7" s="49" t="str">
        <f t="shared" si="16"/>
        <v>-</v>
      </c>
      <c r="AE7" s="49">
        <f t="shared" si="16"/>
        <v>120</v>
      </c>
      <c r="AF7" s="49" t="str">
        <f t="shared" si="16"/>
        <v>-</v>
      </c>
      <c r="AG7" s="49">
        <f t="shared" si="16"/>
        <v>113</v>
      </c>
      <c r="AH7" s="49">
        <f t="shared" si="16"/>
        <v>113</v>
      </c>
      <c r="AI7" s="50">
        <f>AI8</f>
        <v>98.9</v>
      </c>
      <c r="AJ7" s="50">
        <f t="shared" ref="AJ7:AR7" si="17">AJ8</f>
        <v>96.8</v>
      </c>
      <c r="AK7" s="50">
        <f t="shared" si="17"/>
        <v>96.8</v>
      </c>
      <c r="AL7" s="50">
        <f t="shared" si="17"/>
        <v>99.3</v>
      </c>
      <c r="AM7" s="50">
        <f t="shared" si="17"/>
        <v>96.5</v>
      </c>
      <c r="AN7" s="50">
        <f t="shared" si="17"/>
        <v>96.6</v>
      </c>
      <c r="AO7" s="50">
        <f t="shared" si="17"/>
        <v>97.2</v>
      </c>
      <c r="AP7" s="50">
        <f t="shared" si="17"/>
        <v>96.9</v>
      </c>
      <c r="AQ7" s="50">
        <f t="shared" si="17"/>
        <v>100.6</v>
      </c>
      <c r="AR7" s="50">
        <f t="shared" si="17"/>
        <v>105.9</v>
      </c>
      <c r="AS7" s="50"/>
      <c r="AT7" s="50">
        <f>AT8</f>
        <v>95</v>
      </c>
      <c r="AU7" s="50">
        <f t="shared" ref="AU7:BC7" si="18">AU8</f>
        <v>95</v>
      </c>
      <c r="AV7" s="50">
        <f t="shared" si="18"/>
        <v>94.8</v>
      </c>
      <c r="AW7" s="50">
        <f t="shared" si="18"/>
        <v>93.3</v>
      </c>
      <c r="AX7" s="50">
        <f t="shared" si="18"/>
        <v>90.6</v>
      </c>
      <c r="AY7" s="50">
        <f t="shared" si="18"/>
        <v>83.9</v>
      </c>
      <c r="AZ7" s="50">
        <f t="shared" si="18"/>
        <v>84</v>
      </c>
      <c r="BA7" s="50">
        <f t="shared" si="18"/>
        <v>84.3</v>
      </c>
      <c r="BB7" s="50">
        <f t="shared" si="18"/>
        <v>80.7</v>
      </c>
      <c r="BC7" s="50">
        <f t="shared" si="18"/>
        <v>82.2</v>
      </c>
      <c r="BD7" s="50"/>
      <c r="BE7" s="50">
        <f>BE8</f>
        <v>33.1</v>
      </c>
      <c r="BF7" s="50">
        <f t="shared" ref="BF7:BN7" si="19">BF8</f>
        <v>37.4</v>
      </c>
      <c r="BG7" s="50">
        <f t="shared" si="19"/>
        <v>40.9</v>
      </c>
      <c r="BH7" s="50">
        <f t="shared" si="19"/>
        <v>44.4</v>
      </c>
      <c r="BI7" s="50">
        <f t="shared" si="19"/>
        <v>50.2</v>
      </c>
      <c r="BJ7" s="50">
        <f t="shared" si="19"/>
        <v>116.9</v>
      </c>
      <c r="BK7" s="50">
        <f t="shared" si="19"/>
        <v>117.1</v>
      </c>
      <c r="BL7" s="50">
        <f t="shared" si="19"/>
        <v>120.5</v>
      </c>
      <c r="BM7" s="50">
        <f t="shared" si="19"/>
        <v>124.2</v>
      </c>
      <c r="BN7" s="50">
        <f t="shared" si="19"/>
        <v>121.6</v>
      </c>
      <c r="BO7" s="50"/>
      <c r="BP7" s="50">
        <f>BP8</f>
        <v>89.4</v>
      </c>
      <c r="BQ7" s="50">
        <f t="shared" ref="BQ7:BY7" si="20">BQ8</f>
        <v>88.5</v>
      </c>
      <c r="BR7" s="50">
        <f t="shared" si="20"/>
        <v>86.1</v>
      </c>
      <c r="BS7" s="50">
        <f t="shared" si="20"/>
        <v>83</v>
      </c>
      <c r="BT7" s="50">
        <f t="shared" si="20"/>
        <v>78.8</v>
      </c>
      <c r="BU7" s="50">
        <f t="shared" si="20"/>
        <v>69.7</v>
      </c>
      <c r="BV7" s="50">
        <f t="shared" si="20"/>
        <v>70.099999999999994</v>
      </c>
      <c r="BW7" s="50">
        <f t="shared" si="20"/>
        <v>70.400000000000006</v>
      </c>
      <c r="BX7" s="50">
        <f t="shared" si="20"/>
        <v>65.8</v>
      </c>
      <c r="BY7" s="50">
        <f t="shared" si="20"/>
        <v>65</v>
      </c>
      <c r="BZ7" s="50"/>
      <c r="CA7" s="51">
        <f>CA8</f>
        <v>28398</v>
      </c>
      <c r="CB7" s="51">
        <f t="shared" ref="CB7:CJ7" si="21">CB8</f>
        <v>29223</v>
      </c>
      <c r="CC7" s="51">
        <f t="shared" si="21"/>
        <v>31127</v>
      </c>
      <c r="CD7" s="51">
        <f t="shared" si="21"/>
        <v>32370</v>
      </c>
      <c r="CE7" s="51">
        <f t="shared" si="21"/>
        <v>32550</v>
      </c>
      <c r="CF7" s="51">
        <f t="shared" si="21"/>
        <v>34136</v>
      </c>
      <c r="CG7" s="51">
        <f t="shared" si="21"/>
        <v>34924</v>
      </c>
      <c r="CH7" s="51">
        <f t="shared" si="21"/>
        <v>35788</v>
      </c>
      <c r="CI7" s="51">
        <f t="shared" si="21"/>
        <v>37855</v>
      </c>
      <c r="CJ7" s="51">
        <f t="shared" si="21"/>
        <v>39289</v>
      </c>
      <c r="CK7" s="50"/>
      <c r="CL7" s="51">
        <f>CL8</f>
        <v>10324</v>
      </c>
      <c r="CM7" s="51">
        <f t="shared" ref="CM7:CU7" si="22">CM8</f>
        <v>10311</v>
      </c>
      <c r="CN7" s="51">
        <f t="shared" si="22"/>
        <v>10618</v>
      </c>
      <c r="CO7" s="51">
        <f t="shared" si="22"/>
        <v>11235</v>
      </c>
      <c r="CP7" s="51">
        <f t="shared" si="22"/>
        <v>12300</v>
      </c>
      <c r="CQ7" s="51">
        <f t="shared" si="22"/>
        <v>10130</v>
      </c>
      <c r="CR7" s="51">
        <f t="shared" si="22"/>
        <v>10244</v>
      </c>
      <c r="CS7" s="51">
        <f t="shared" si="22"/>
        <v>10602</v>
      </c>
      <c r="CT7" s="51">
        <f t="shared" si="22"/>
        <v>11234</v>
      </c>
      <c r="CU7" s="51">
        <f t="shared" si="22"/>
        <v>11512</v>
      </c>
      <c r="CV7" s="50"/>
      <c r="CW7" s="50">
        <f>CW8</f>
        <v>74.099999999999994</v>
      </c>
      <c r="CX7" s="50">
        <f t="shared" ref="CX7:DF7" si="23">CX8</f>
        <v>73.8</v>
      </c>
      <c r="CY7" s="50">
        <f t="shared" si="23"/>
        <v>75</v>
      </c>
      <c r="CZ7" s="50">
        <f t="shared" si="23"/>
        <v>73.3</v>
      </c>
      <c r="DA7" s="50">
        <f t="shared" si="23"/>
        <v>77.099999999999994</v>
      </c>
      <c r="DB7" s="50">
        <f t="shared" si="23"/>
        <v>63.4</v>
      </c>
      <c r="DC7" s="50">
        <f t="shared" si="23"/>
        <v>63.7</v>
      </c>
      <c r="DD7" s="50">
        <f t="shared" si="23"/>
        <v>63.3</v>
      </c>
      <c r="DE7" s="50">
        <f t="shared" si="23"/>
        <v>68.5</v>
      </c>
      <c r="DF7" s="50">
        <f t="shared" si="23"/>
        <v>67.099999999999994</v>
      </c>
      <c r="DG7" s="50"/>
      <c r="DH7" s="50">
        <f>DH8</f>
        <v>5.4</v>
      </c>
      <c r="DI7" s="50">
        <f t="shared" ref="DI7:DQ7" si="24">DI8</f>
        <v>5.8</v>
      </c>
      <c r="DJ7" s="50">
        <f t="shared" si="24"/>
        <v>5.2</v>
      </c>
      <c r="DK7" s="50">
        <f t="shared" si="24"/>
        <v>5.6</v>
      </c>
      <c r="DL7" s="50">
        <f t="shared" si="24"/>
        <v>5.0999999999999996</v>
      </c>
      <c r="DM7" s="50">
        <f t="shared" si="24"/>
        <v>18.3</v>
      </c>
      <c r="DN7" s="50">
        <f t="shared" si="24"/>
        <v>17.7</v>
      </c>
      <c r="DO7" s="50">
        <f t="shared" si="24"/>
        <v>17.5</v>
      </c>
      <c r="DP7" s="50">
        <f t="shared" si="24"/>
        <v>17.5</v>
      </c>
      <c r="DQ7" s="50">
        <f t="shared" si="24"/>
        <v>17.3</v>
      </c>
      <c r="DR7" s="50"/>
      <c r="DS7" s="50">
        <f>DS8</f>
        <v>65.3</v>
      </c>
      <c r="DT7" s="50">
        <f t="shared" ref="DT7:EB7" si="25">DT8</f>
        <v>61.2</v>
      </c>
      <c r="DU7" s="50">
        <f t="shared" si="25"/>
        <v>54.1</v>
      </c>
      <c r="DV7" s="50">
        <f t="shared" si="25"/>
        <v>54.7</v>
      </c>
      <c r="DW7" s="50">
        <f t="shared" si="25"/>
        <v>56.9</v>
      </c>
      <c r="DX7" s="50">
        <f t="shared" si="25"/>
        <v>53.5</v>
      </c>
      <c r="DY7" s="50">
        <f t="shared" si="25"/>
        <v>54.1</v>
      </c>
      <c r="DZ7" s="50">
        <f t="shared" si="25"/>
        <v>54.6</v>
      </c>
      <c r="EA7" s="50">
        <f t="shared" si="25"/>
        <v>56.9</v>
      </c>
      <c r="EB7" s="50">
        <f t="shared" si="25"/>
        <v>58.1</v>
      </c>
      <c r="EC7" s="50"/>
      <c r="ED7" s="50">
        <f>ED8</f>
        <v>84.1</v>
      </c>
      <c r="EE7" s="50">
        <f t="shared" ref="EE7:EM7" si="26">EE8</f>
        <v>84.1</v>
      </c>
      <c r="EF7" s="50">
        <f t="shared" si="26"/>
        <v>67.400000000000006</v>
      </c>
      <c r="EG7" s="50">
        <f t="shared" si="26"/>
        <v>63.7</v>
      </c>
      <c r="EH7" s="50">
        <f t="shared" si="26"/>
        <v>67.099999999999994</v>
      </c>
      <c r="EI7" s="50">
        <f t="shared" si="26"/>
        <v>71.3</v>
      </c>
      <c r="EJ7" s="50">
        <f t="shared" si="26"/>
        <v>71.400000000000006</v>
      </c>
      <c r="EK7" s="50">
        <f t="shared" si="26"/>
        <v>71.7</v>
      </c>
      <c r="EL7" s="50">
        <f t="shared" si="26"/>
        <v>72.900000000000006</v>
      </c>
      <c r="EM7" s="50">
        <f t="shared" si="26"/>
        <v>73.900000000000006</v>
      </c>
      <c r="EN7" s="50"/>
      <c r="EO7" s="51">
        <f>EO8</f>
        <v>14834567</v>
      </c>
      <c r="EP7" s="51">
        <f t="shared" ref="EP7:EX7" si="27">EP8</f>
        <v>15645550</v>
      </c>
      <c r="EQ7" s="51">
        <f t="shared" si="27"/>
        <v>17035042</v>
      </c>
      <c r="ER7" s="51">
        <f t="shared" si="27"/>
        <v>16799067</v>
      </c>
      <c r="ES7" s="51">
        <f t="shared" si="27"/>
        <v>17010025</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62031</v>
      </c>
      <c r="D8" s="53">
        <v>46</v>
      </c>
      <c r="E8" s="53">
        <v>6</v>
      </c>
      <c r="F8" s="53">
        <v>0</v>
      </c>
      <c r="G8" s="53">
        <v>2</v>
      </c>
      <c r="H8" s="53" t="s">
        <v>161</v>
      </c>
      <c r="I8" s="53" t="s">
        <v>162</v>
      </c>
      <c r="J8" s="53" t="s">
        <v>163</v>
      </c>
      <c r="K8" s="53" t="s">
        <v>164</v>
      </c>
      <c r="L8" s="53" t="s">
        <v>165</v>
      </c>
      <c r="M8" s="53" t="s">
        <v>166</v>
      </c>
      <c r="N8" s="53" t="s">
        <v>167</v>
      </c>
      <c r="O8" s="53" t="s">
        <v>168</v>
      </c>
      <c r="P8" s="53" t="s">
        <v>169</v>
      </c>
      <c r="Q8" s="54">
        <v>3</v>
      </c>
      <c r="R8" s="53" t="s">
        <v>39</v>
      </c>
      <c r="S8" s="53" t="s">
        <v>170</v>
      </c>
      <c r="T8" s="53" t="s">
        <v>39</v>
      </c>
      <c r="U8" s="54">
        <v>122203</v>
      </c>
      <c r="V8" s="54">
        <v>6875</v>
      </c>
      <c r="W8" s="53" t="s">
        <v>171</v>
      </c>
      <c r="X8" s="53" t="s">
        <v>171</v>
      </c>
      <c r="Y8" s="55" t="s">
        <v>172</v>
      </c>
      <c r="Z8" s="54" t="s">
        <v>39</v>
      </c>
      <c r="AA8" s="54">
        <v>120</v>
      </c>
      <c r="AB8" s="54" t="s">
        <v>39</v>
      </c>
      <c r="AC8" s="54" t="s">
        <v>39</v>
      </c>
      <c r="AD8" s="54" t="s">
        <v>39</v>
      </c>
      <c r="AE8" s="54">
        <v>120</v>
      </c>
      <c r="AF8" s="54" t="s">
        <v>39</v>
      </c>
      <c r="AG8" s="54">
        <v>113</v>
      </c>
      <c r="AH8" s="54">
        <v>113</v>
      </c>
      <c r="AI8" s="56">
        <v>98.9</v>
      </c>
      <c r="AJ8" s="56">
        <v>96.8</v>
      </c>
      <c r="AK8" s="56">
        <v>96.8</v>
      </c>
      <c r="AL8" s="56">
        <v>99.3</v>
      </c>
      <c r="AM8" s="56">
        <v>96.5</v>
      </c>
      <c r="AN8" s="56">
        <v>96.6</v>
      </c>
      <c r="AO8" s="56">
        <v>97.2</v>
      </c>
      <c r="AP8" s="56">
        <v>96.9</v>
      </c>
      <c r="AQ8" s="56">
        <v>100.6</v>
      </c>
      <c r="AR8" s="56">
        <v>105.9</v>
      </c>
      <c r="AS8" s="56">
        <v>106.2</v>
      </c>
      <c r="AT8" s="56">
        <v>95</v>
      </c>
      <c r="AU8" s="56">
        <v>95</v>
      </c>
      <c r="AV8" s="56">
        <v>94.8</v>
      </c>
      <c r="AW8" s="56">
        <v>93.3</v>
      </c>
      <c r="AX8" s="56">
        <v>90.6</v>
      </c>
      <c r="AY8" s="56">
        <v>83.9</v>
      </c>
      <c r="AZ8" s="56">
        <v>84</v>
      </c>
      <c r="BA8" s="56">
        <v>84.3</v>
      </c>
      <c r="BB8" s="56">
        <v>80.7</v>
      </c>
      <c r="BC8" s="56">
        <v>82.2</v>
      </c>
      <c r="BD8" s="56">
        <v>86.6</v>
      </c>
      <c r="BE8" s="57">
        <v>33.1</v>
      </c>
      <c r="BF8" s="57">
        <v>37.4</v>
      </c>
      <c r="BG8" s="57">
        <v>40.9</v>
      </c>
      <c r="BH8" s="57">
        <v>44.4</v>
      </c>
      <c r="BI8" s="57">
        <v>50.2</v>
      </c>
      <c r="BJ8" s="57">
        <v>116.9</v>
      </c>
      <c r="BK8" s="57">
        <v>117.1</v>
      </c>
      <c r="BL8" s="57">
        <v>120.5</v>
      </c>
      <c r="BM8" s="57">
        <v>124.2</v>
      </c>
      <c r="BN8" s="57">
        <v>121.6</v>
      </c>
      <c r="BO8" s="57">
        <v>70.7</v>
      </c>
      <c r="BP8" s="56">
        <v>89.4</v>
      </c>
      <c r="BQ8" s="56">
        <v>88.5</v>
      </c>
      <c r="BR8" s="56">
        <v>86.1</v>
      </c>
      <c r="BS8" s="56">
        <v>83</v>
      </c>
      <c r="BT8" s="56">
        <v>78.8</v>
      </c>
      <c r="BU8" s="56">
        <v>69.7</v>
      </c>
      <c r="BV8" s="56">
        <v>70.099999999999994</v>
      </c>
      <c r="BW8" s="56">
        <v>70.400000000000006</v>
      </c>
      <c r="BX8" s="56">
        <v>65.8</v>
      </c>
      <c r="BY8" s="56">
        <v>65</v>
      </c>
      <c r="BZ8" s="56">
        <v>67.099999999999994</v>
      </c>
      <c r="CA8" s="57">
        <v>28398</v>
      </c>
      <c r="CB8" s="57">
        <v>29223</v>
      </c>
      <c r="CC8" s="57">
        <v>31127</v>
      </c>
      <c r="CD8" s="57">
        <v>32370</v>
      </c>
      <c r="CE8" s="57">
        <v>32550</v>
      </c>
      <c r="CF8" s="57">
        <v>34136</v>
      </c>
      <c r="CG8" s="57">
        <v>34924</v>
      </c>
      <c r="CH8" s="57">
        <v>35788</v>
      </c>
      <c r="CI8" s="57">
        <v>37855</v>
      </c>
      <c r="CJ8" s="57">
        <v>39289</v>
      </c>
      <c r="CK8" s="56">
        <v>59287</v>
      </c>
      <c r="CL8" s="57">
        <v>10324</v>
      </c>
      <c r="CM8" s="57">
        <v>10311</v>
      </c>
      <c r="CN8" s="57">
        <v>10618</v>
      </c>
      <c r="CO8" s="57">
        <v>11235</v>
      </c>
      <c r="CP8" s="57">
        <v>12300</v>
      </c>
      <c r="CQ8" s="57">
        <v>10130</v>
      </c>
      <c r="CR8" s="57">
        <v>10244</v>
      </c>
      <c r="CS8" s="57">
        <v>10602</v>
      </c>
      <c r="CT8" s="57">
        <v>11234</v>
      </c>
      <c r="CU8" s="57">
        <v>11512</v>
      </c>
      <c r="CV8" s="56">
        <v>17202</v>
      </c>
      <c r="CW8" s="57">
        <v>74.099999999999994</v>
      </c>
      <c r="CX8" s="57">
        <v>73.8</v>
      </c>
      <c r="CY8" s="57">
        <v>75</v>
      </c>
      <c r="CZ8" s="57">
        <v>73.3</v>
      </c>
      <c r="DA8" s="57">
        <v>77.099999999999994</v>
      </c>
      <c r="DB8" s="57">
        <v>63.4</v>
      </c>
      <c r="DC8" s="57">
        <v>63.7</v>
      </c>
      <c r="DD8" s="57">
        <v>63.3</v>
      </c>
      <c r="DE8" s="57">
        <v>68.5</v>
      </c>
      <c r="DF8" s="57">
        <v>67.099999999999994</v>
      </c>
      <c r="DG8" s="57">
        <v>56.4</v>
      </c>
      <c r="DH8" s="57">
        <v>5.4</v>
      </c>
      <c r="DI8" s="57">
        <v>5.8</v>
      </c>
      <c r="DJ8" s="57">
        <v>5.2</v>
      </c>
      <c r="DK8" s="57">
        <v>5.6</v>
      </c>
      <c r="DL8" s="57">
        <v>5.0999999999999996</v>
      </c>
      <c r="DM8" s="57">
        <v>18.3</v>
      </c>
      <c r="DN8" s="57">
        <v>17.7</v>
      </c>
      <c r="DO8" s="57">
        <v>17.5</v>
      </c>
      <c r="DP8" s="57">
        <v>17.5</v>
      </c>
      <c r="DQ8" s="57">
        <v>17.3</v>
      </c>
      <c r="DR8" s="57">
        <v>24.8</v>
      </c>
      <c r="DS8" s="56">
        <v>65.3</v>
      </c>
      <c r="DT8" s="56">
        <v>61.2</v>
      </c>
      <c r="DU8" s="56">
        <v>54.1</v>
      </c>
      <c r="DV8" s="56">
        <v>54.7</v>
      </c>
      <c r="DW8" s="56">
        <v>56.9</v>
      </c>
      <c r="DX8" s="56">
        <v>53.5</v>
      </c>
      <c r="DY8" s="56">
        <v>54.1</v>
      </c>
      <c r="DZ8" s="56">
        <v>54.6</v>
      </c>
      <c r="EA8" s="56">
        <v>56.9</v>
      </c>
      <c r="EB8" s="56">
        <v>58.1</v>
      </c>
      <c r="EC8" s="56">
        <v>56</v>
      </c>
      <c r="ED8" s="56">
        <v>84.1</v>
      </c>
      <c r="EE8" s="56">
        <v>84.1</v>
      </c>
      <c r="EF8" s="56">
        <v>67.400000000000006</v>
      </c>
      <c r="EG8" s="56">
        <v>63.7</v>
      </c>
      <c r="EH8" s="56">
        <v>67.099999999999994</v>
      </c>
      <c r="EI8" s="56">
        <v>71.3</v>
      </c>
      <c r="EJ8" s="56">
        <v>71.400000000000006</v>
      </c>
      <c r="EK8" s="56">
        <v>71.7</v>
      </c>
      <c r="EL8" s="56">
        <v>72.900000000000006</v>
      </c>
      <c r="EM8" s="56">
        <v>73.900000000000006</v>
      </c>
      <c r="EN8" s="56">
        <v>70.7</v>
      </c>
      <c r="EO8" s="57">
        <v>14834567</v>
      </c>
      <c r="EP8" s="57">
        <v>15645550</v>
      </c>
      <c r="EQ8" s="57">
        <v>17035042</v>
      </c>
      <c r="ER8" s="57">
        <v>16799067</v>
      </c>
      <c r="ES8" s="57">
        <v>17010025</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2023-01-13T10:43:09Z</cp:lastPrinted>
  <dcterms:created xsi:type="dcterms:W3CDTF">2022-12-01T02:18:12Z</dcterms:created>
  <dcterms:modified xsi:type="dcterms:W3CDTF">2023-03-08T23:18:46Z</dcterms:modified>
  <cp:category/>
</cp:coreProperties>
</file>