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20.229\企画財政係\65_決算統計\R05決算統計\48_経営比較分析表\10_当院HPへの掲載依頼\02_HP担当へ依頼\"/>
    </mc:Choice>
  </mc:AlternateContent>
  <xr:revisionPtr revIDLastSave="0" documentId="13_ncr:1_{55AD6D2C-E12B-4C01-B080-688BF008DC9B}" xr6:coauthVersionLast="47" xr6:coauthVersionMax="47" xr10:uidLastSave="{00000000-0000-0000-0000-000000000000}"/>
  <workbookProtection workbookAlgorithmName="SHA-512" workbookHashValue="25q1fbqC0SI0k5OpdNAmoVyuFlBq0lK5vp0GIN420A30P4I7+yUgV7bFdgXopHyIhRmC/edODnnfUqom//qdAA==" workbookSaltValue="HslVQQxTo36YreqCjuqDU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B8" i="4"/>
  <c r="B6" i="4"/>
  <c r="BX78" i="4" l="1"/>
  <c r="BX54" i="4"/>
  <c r="BX32" i="4"/>
  <c r="MO78" i="4"/>
  <c r="MN54" i="4"/>
  <c r="MN32" i="4"/>
  <c r="JB78" i="4"/>
  <c r="IZ54" i="4"/>
  <c r="IZ32" i="4"/>
  <c r="FO78" i="4"/>
  <c r="FL54" i="4"/>
  <c r="C11" i="5"/>
  <c r="D11" i="5"/>
  <c r="E11" i="5"/>
  <c r="B11" i="5"/>
  <c r="P78" i="4" l="1"/>
  <c r="P54" i="4"/>
  <c r="P32" i="4"/>
  <c r="KG78" i="4"/>
  <c r="KF54" i="4"/>
  <c r="KF32" i="4"/>
  <c r="GT78" i="4"/>
  <c r="GR32" i="4"/>
  <c r="DG78" i="4"/>
  <c r="DD54" i="4"/>
  <c r="GR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<sst xmlns="http://schemas.openxmlformats.org/spreadsheetml/2006/main" count="344" uniqueCount="189">
  <si>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</si>
  <si>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</si>
  <si>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</si>
  <si>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</si>
  <si>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</si>
  <si>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</si>
  <si>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</si>
  <si>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</si>
  <si>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</si>
  <si>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</si>
  <si>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</si>
  <si>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</si>
  <si>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</si>
  <si>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</si>
  <si>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</si>
  <si>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</si>
  <si>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</si>
  <si>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</si>
  <si>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</si>
  <si>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</si>
  <si>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</si>
  <si>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</si>
  <si>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</si>
  <si>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</si>
  <si>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</si>
  <si>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</si>
  <si>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</si>
  <si>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</si>
  <si>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</si>
  <si>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</si>
  <si>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</si>
  <si>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</si>
  <si>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</si>
  <si>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</si>
  <si>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</si>
  <si>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</si>
  <si>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</si>
  <si>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</si>
  <si>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</si>
  <si>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</si>
  <si>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</si>
  <si>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</si>
  <si>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</si>
  <si>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</si>
  <si>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</si>
  <si>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</si>
  <si>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</si>
  <si>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</si>
  <si>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</si>
  <si>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</si>
  <si>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</si>
  <si>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</si>
  <si>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</si>
  <si>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</si>
  <si>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</si>
  <si>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</si>
  <si>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</si>
  <si>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</si>
  <si>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</si>
  <si>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</si>
  <si>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</si>
  <si>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</si>
  <si>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</si>
  <si>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</si>
  <si>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</si>
  <si>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</si>
  <si>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</si>
  <si>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</si>
  <si>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</si>
  <si>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</si>
  <si>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</si>
  <si>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</si>
  <si>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</si>
  <si>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</si>
  <si>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</si>
  <si>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</si>
  <si>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</si>
  <si>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</si>
  <si>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</si>
  <si>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</si>
  <si>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</si>
  <si>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</si>
  <si>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</si>
  <si>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</si>
  <si>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</si>
  <si>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</si>
  <si>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</si>
  <si>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</si>
  <si>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</si>
  <si>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</si>
  <si>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</si>
  <si>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</si>
  <si>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</si>
  <si>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</si>
  <si>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</si>
  <si>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</si>
  <si>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</si>
  <si>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</si>
  <si>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</si>
  <si>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</si>
  <si>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</si>
  <si>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</si>
  <si>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</si>
  <si>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</si>
  <si>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</si>
  <si>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</si>
  <si>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</si>
  <si>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</si>
  <si>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</si>
  <si>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</si>
  <si>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</si>
  <si>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</si>
  <si>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</si>
  <si>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</si>
  <si>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</si>
  <si>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</si>
  <si>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</si>
  <si>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</si>
  <si>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</si>
  <si>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</si>
  <si>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</si>
  <si>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</si>
  <si>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</si>
  <si>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</si>
  <si>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</si>
  <si>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</si>
  <si>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</si>
  <si>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</si>
  <si>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</si>
  <si>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</si>
  <si>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</si>
  <si>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</si>
  <si>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</si>
  <si>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</si>
  <si>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</si>
  <si>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</si>
  <si>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</si>
  <si>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</si>
  <si>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</si>
  <si>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</si>
  <si>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</si>
  <si>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</si>
  <si>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</si>
  <si>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</si>
  <si>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</si>
  <si>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</si>
  <si>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</si>
  <si>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</si>
  <si>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</si>
  <si>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</si>
  <si>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</si>
  <si>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</si>
  <si>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</si>
  <si>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</si>
  <si>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</si>
  <si>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</si>
  <si>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</si>
  <si>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</si>
  <si>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</si>
  <si>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</si>
  <si>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</si>
  <si>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</si>
  <si>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</si>
  <si>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</si>
  <si>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</si>
  <si>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</si>
  <si>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</si>
  <si>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</si>
  <si>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</si>
  <si>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</si>
  <si>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</si>
  <si>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</si>
  <si>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</si>
  <si>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</si>
  <si>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</si>
  <si>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</si>
  <si>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</si>
  <si>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</si>
  <si>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</si>
  <si>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</si>
  <si>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</si>
  <si>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</si>
  <si>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</si>
  <si>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</si>
  <si>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</si>
  <si>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鶴岡市を中心とする庄内南部地域の基幹病院として、急性期医療のほか、救急医療、小児・周産期医療、災害医療などの不採算・特殊部門に関わる医療を提供しており、地域住民の幅広いニーズに応えている。
急性期から回復期・慢性期まで、切れ目のない安心・安全な医療の提供が地域に求められている中、当院は、地域の関係機関と連携を強化しながら、中核的な急性期医療機関としての役割を担っている。</t>
    <phoneticPr fontId="5"/>
  </si>
  <si>
    <t xml:space="preserve">４年ぶりの赤字決算となった。病院経営は、医師の働き方改革、医療従事者不足、物価・労務単価の上昇による経費の増加といった厳しい状況に置かれている。このような状況下ではあるが、令和６年３月に策定した経営強化プランにおいて、令和９年度までの経常収支の黒字化を目標に掲げており、収支改善に向けた具体的取組を進め、経営の健全化を図りながら、地域の基幹病院として高度・良質な医療とサービスの提供に努めていく。
</t>
    <rPh sb="5" eb="7">
      <t>アカジ</t>
    </rPh>
    <rPh sb="7" eb="9">
      <t>ケッサン</t>
    </rPh>
    <rPh sb="135" eb="139">
      <t>シュウシカイゼン</t>
    </rPh>
    <rPh sb="140" eb="141">
      <t>ム</t>
    </rPh>
    <rPh sb="143" eb="146">
      <t>グタイテキ</t>
    </rPh>
    <rPh sb="146" eb="148">
      <t>トリクミ</t>
    </rPh>
    <rPh sb="149" eb="150">
      <t>スス</t>
    </rPh>
    <rPh sb="152" eb="154">
      <t>ケイエイ</t>
    </rPh>
    <rPh sb="155" eb="158">
      <t>ケンゼンカ</t>
    </rPh>
    <rPh sb="159" eb="160">
      <t>ハカ</t>
    </rPh>
    <rPh sb="165" eb="167">
      <t>チイキ</t>
    </rPh>
    <rPh sb="168" eb="172">
      <t>キカンビョウイン</t>
    </rPh>
    <rPh sb="175" eb="177">
      <t>コウド</t>
    </rPh>
    <rPh sb="178" eb="180">
      <t>リョウシツ</t>
    </rPh>
    <rPh sb="181" eb="183">
      <t>イリョウ</t>
    </rPh>
    <rPh sb="189" eb="191">
      <t>テイキョウ</t>
    </rPh>
    <rPh sb="192" eb="193">
      <t>ツト</t>
    </rPh>
    <phoneticPr fontId="5"/>
  </si>
  <si>
    <t>医業収益は、コロナ関連の患者が大幅に減少した影響で減少し、医業外収益も新型コロナに係る病床確保料補助金の減少により減少した。費用については、職員給与費は職員数の減により減少し、材料費は共同購入の効果は出ているものの高額注射薬の使用量増により増加、経費は電気・ガス料金の単価減や使用量減により減少した。
以上により、①経常収支比率、②医業収支比率、③修正医業収支比率、④病床利用率が低下した。
⑤⑥患者１人１日あたり収益は、平均値との差が広まっており、経営課題の一つである。</t>
    <rPh sb="0" eb="2">
      <t>イギョウ</t>
    </rPh>
    <rPh sb="2" eb="4">
      <t>シュウエキ</t>
    </rPh>
    <rPh sb="9" eb="11">
      <t>カンレン</t>
    </rPh>
    <rPh sb="12" eb="14">
      <t>カンジャ</t>
    </rPh>
    <rPh sb="15" eb="17">
      <t>オオハバ</t>
    </rPh>
    <rPh sb="18" eb="20">
      <t>ゲンショウ</t>
    </rPh>
    <rPh sb="22" eb="24">
      <t>エイキョウ</t>
    </rPh>
    <rPh sb="25" eb="27">
      <t>ゲンショウ</t>
    </rPh>
    <rPh sb="29" eb="32">
      <t>イギョウガイ</t>
    </rPh>
    <rPh sb="32" eb="34">
      <t>シュウエキ</t>
    </rPh>
    <rPh sb="35" eb="37">
      <t>シンガタ</t>
    </rPh>
    <rPh sb="41" eb="42">
      <t>カカ</t>
    </rPh>
    <rPh sb="43" eb="48">
      <t>ビョウショウカクホリョウ</t>
    </rPh>
    <rPh sb="48" eb="51">
      <t>ホジョキン</t>
    </rPh>
    <rPh sb="52" eb="54">
      <t>ゲンショウ</t>
    </rPh>
    <rPh sb="57" eb="59">
      <t>ゲンショウ</t>
    </rPh>
    <rPh sb="62" eb="64">
      <t>ヒヨウ</t>
    </rPh>
    <rPh sb="70" eb="75">
      <t>ショクインキュウヨヒ</t>
    </rPh>
    <rPh sb="76" eb="79">
      <t>ショクインスウ</t>
    </rPh>
    <rPh sb="80" eb="81">
      <t>ゲン</t>
    </rPh>
    <rPh sb="84" eb="86">
      <t>ゲンショウ</t>
    </rPh>
    <rPh sb="88" eb="91">
      <t>ザイリョウヒ</t>
    </rPh>
    <rPh sb="92" eb="96">
      <t>キョウドウコウニュウ</t>
    </rPh>
    <rPh sb="97" eb="99">
      <t>コウカ</t>
    </rPh>
    <rPh sb="100" eb="101">
      <t>デ</t>
    </rPh>
    <rPh sb="107" eb="112">
      <t>コウガクチュウシャヤク</t>
    </rPh>
    <rPh sb="113" eb="117">
      <t>シヨウリョウゾウ</t>
    </rPh>
    <rPh sb="120" eb="122">
      <t>ゾウカ</t>
    </rPh>
    <rPh sb="123" eb="125">
      <t>ケイヒ</t>
    </rPh>
    <rPh sb="126" eb="128">
      <t>デンキ</t>
    </rPh>
    <rPh sb="131" eb="133">
      <t>リョウキン</t>
    </rPh>
    <rPh sb="134" eb="136">
      <t>タンカ</t>
    </rPh>
    <rPh sb="136" eb="137">
      <t>ゲン</t>
    </rPh>
    <rPh sb="138" eb="141">
      <t>シヨウリョウ</t>
    </rPh>
    <rPh sb="141" eb="142">
      <t>ゲン</t>
    </rPh>
    <rPh sb="145" eb="147">
      <t>ゲンショウ</t>
    </rPh>
    <rPh sb="151" eb="153">
      <t>イジョウ</t>
    </rPh>
    <rPh sb="158" eb="164">
      <t>ケイジョウシュウシヒリツ</t>
    </rPh>
    <rPh sb="166" eb="172">
      <t>イギョウシュウシヒリツ</t>
    </rPh>
    <rPh sb="174" eb="182">
      <t>シュウセイイギョウシュウシヒリツ</t>
    </rPh>
    <rPh sb="184" eb="189">
      <t>ビョウショウリヨウリツ</t>
    </rPh>
    <rPh sb="190" eb="192">
      <t>テイカ</t>
    </rPh>
    <rPh sb="198" eb="200">
      <t>カンジャ</t>
    </rPh>
    <rPh sb="201" eb="202">
      <t>ニン</t>
    </rPh>
    <rPh sb="203" eb="204">
      <t>ニチ</t>
    </rPh>
    <rPh sb="207" eb="209">
      <t>シュウエキ</t>
    </rPh>
    <rPh sb="211" eb="214">
      <t>ヘイキンチ</t>
    </rPh>
    <rPh sb="216" eb="217">
      <t>サ</t>
    </rPh>
    <rPh sb="218" eb="219">
      <t>ヒロ</t>
    </rPh>
    <rPh sb="225" eb="229">
      <t>ケイエイカダイ</t>
    </rPh>
    <rPh sb="230" eb="231">
      <t>ヒト</t>
    </rPh>
    <phoneticPr fontId="5"/>
  </si>
  <si>
    <t>令和４年度に更新した統合医療情報システム等の償却が開始したことにより、①有形固定資産減価償却率、②器械備品減価償却率ともに前年度より増加した。
令和５年度の建設改良費は、中央監視装置本体及びネットワークコントローラ更新工事や入院棟無線式生体情報モニタ更新等により、例年の規模を上回る決算額となったため、③１床当たり有形固定資産は大幅に増加した。
現病院の建設から20年が経過しており、施設・機器ともに老朽化が進んできている。経過年数や修繕状況を考慮し、また、投資額の平準化を図りながら、計画的な改修・更新を行っている。</t>
    <rPh sb="0" eb="2">
      <t>レイワ</t>
    </rPh>
    <rPh sb="3" eb="5">
      <t>ネンド</t>
    </rPh>
    <rPh sb="6" eb="8">
      <t>コウシン</t>
    </rPh>
    <rPh sb="10" eb="16">
      <t>トウゴウイリョウジョウホウ</t>
    </rPh>
    <rPh sb="20" eb="21">
      <t>トウ</t>
    </rPh>
    <rPh sb="22" eb="24">
      <t>ショウキャク</t>
    </rPh>
    <rPh sb="25" eb="27">
      <t>カイシ</t>
    </rPh>
    <rPh sb="36" eb="46">
      <t>ユウケイコテイシサンゲンカショウキャク</t>
    </rPh>
    <rPh sb="46" eb="47">
      <t>リツ</t>
    </rPh>
    <rPh sb="49" eb="53">
      <t>キカイビヒン</t>
    </rPh>
    <rPh sb="53" eb="58">
      <t>ゲンカショウキャクリツ</t>
    </rPh>
    <rPh sb="61" eb="64">
      <t>ゼンネンド</t>
    </rPh>
    <rPh sb="66" eb="68">
      <t>ゾウカ</t>
    </rPh>
    <rPh sb="72" eb="74">
      <t>レイワ</t>
    </rPh>
    <rPh sb="75" eb="77">
      <t>ネンド</t>
    </rPh>
    <rPh sb="78" eb="83">
      <t>ケンセツカイリョウヒ</t>
    </rPh>
    <rPh sb="125" eb="127">
      <t>コウシン</t>
    </rPh>
    <rPh sb="127" eb="128">
      <t>トウ</t>
    </rPh>
    <rPh sb="132" eb="134">
      <t>レイネン</t>
    </rPh>
    <rPh sb="135" eb="137">
      <t>キボ</t>
    </rPh>
    <rPh sb="138" eb="140">
      <t>ウワマワ</t>
    </rPh>
    <rPh sb="141" eb="144">
      <t>ケッサンガク</t>
    </rPh>
    <rPh sb="153" eb="154">
      <t>ショウ</t>
    </rPh>
    <rPh sb="154" eb="155">
      <t>ア</t>
    </rPh>
    <rPh sb="157" eb="163">
      <t>ユウケイコテイシサン</t>
    </rPh>
    <rPh sb="164" eb="166">
      <t>オオハバ</t>
    </rPh>
    <rPh sb="167" eb="169">
      <t>ゾウカ</t>
    </rPh>
    <rPh sb="199" eb="202">
      <t>ゲンビョウイン</t>
    </rPh>
    <rPh sb="203" eb="205">
      <t>ケンセツ</t>
    </rPh>
    <rPh sb="209" eb="210">
      <t>ネン</t>
    </rPh>
    <rPh sb="211" eb="213">
      <t>ケイカ</t>
    </rPh>
    <rPh sb="218" eb="220">
      <t>シセツ</t>
    </rPh>
    <rPh sb="238" eb="242">
      <t>ケイカネンスウ</t>
    </rPh>
    <rPh sb="243" eb="247">
      <t>シュウゼンジョウキョウ</t>
    </rPh>
    <rPh sb="248" eb="250">
      <t>コウリョ</t>
    </rPh>
    <rPh sb="255" eb="258">
      <t>トウシガクヘイジュンカハカオコナ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</si>
</sst>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75.400000000000006</c:v>
                </c:pt>
                <c:pt idx="1">
                  <c:v>68.400000000000006</c:v>
                </c:pt>
                <c:pt idx="2">
                  <c:v>69.2</c:v>
                </c:pt>
                <c:pt idx="3">
                  <c:v>70</c:v>
                </c:pt>
                <c:pt idx="4">
                  <c:v>68.8</c:v>
                </c:pt>
              </c:numCache>
            </c:numRef>
          </c:val>
          <c:extLst>
            <c:ext xmlns:c16="http://schemas.microsoft.com/office/drawing/2014/chart" uri="{C3380CC4-5D6E-409C-BE32-E72D297353CC}">
              <c16:uniqueId val="{00000000-7638-46D0-A240-B1CCA57D61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7638-46D0-A240-B1CCA57D61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14809</c:v>
                </c:pt>
                <c:pt idx="1">
                  <c:v>15148</c:v>
                </c:pt>
                <c:pt idx="2">
                  <c:v>15424</c:v>
                </c:pt>
                <c:pt idx="3">
                  <c:v>15622</c:v>
                </c:pt>
                <c:pt idx="4">
                  <c:v>16714</c:v>
                </c:pt>
              </c:numCache>
            </c:numRef>
          </c:val>
          <c:extLst>
            <c:ext xmlns:c16="http://schemas.microsoft.com/office/drawing/2014/chart" uri="{C3380CC4-5D6E-409C-BE32-E72D297353CC}">
              <c16:uniqueId val="{00000000-AB26-435D-940A-D434A9A2AF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AB26-435D-940A-D434A9A2AF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52801</c:v>
                </c:pt>
                <c:pt idx="1">
                  <c:v>54554</c:v>
                </c:pt>
                <c:pt idx="2">
                  <c:v>54557</c:v>
                </c:pt>
                <c:pt idx="3">
                  <c:v>56891</c:v>
                </c:pt>
                <c:pt idx="4">
                  <c:v>56821</c:v>
                </c:pt>
              </c:numCache>
            </c:numRef>
          </c:val>
          <c:extLst>
            <c:ext xmlns:c16="http://schemas.microsoft.com/office/drawing/2014/chart" uri="{C3380CC4-5D6E-409C-BE32-E72D297353CC}">
              <c16:uniqueId val="{00000000-0960-4B13-B393-6668F808B9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0960-4B13-B393-6668F808B9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117.1</c:v>
                </c:pt>
                <c:pt idx="1">
                  <c:v>119.2</c:v>
                </c:pt>
                <c:pt idx="2">
                  <c:v>107.4</c:v>
                </c:pt>
                <c:pt idx="3">
                  <c:v>94.6</c:v>
                </c:pt>
                <c:pt idx="4">
                  <c:v>99.9</c:v>
                </c:pt>
              </c:numCache>
            </c:numRef>
          </c:val>
          <c:extLst>
            <c:ext xmlns:c16="http://schemas.microsoft.com/office/drawing/2014/chart" uri="{C3380CC4-5D6E-409C-BE32-E72D297353CC}">
              <c16:uniqueId val="{00000000-F085-4F84-A660-66604E4529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085-4F84-A660-66604E4529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86.1</c:v>
                </c:pt>
                <c:pt idx="2">
                  <c:v>86.8</c:v>
                </c:pt>
                <c:pt idx="3">
                  <c:v>88.6</c:v>
                </c:pt>
                <c:pt idx="4">
                  <c:v>86.4</c:v>
                </c:pt>
              </c:numCache>
            </c:numRef>
          </c:val>
          <c:extLst>
            <c:ext xmlns:c16="http://schemas.microsoft.com/office/drawing/2014/chart" uri="{C3380CC4-5D6E-409C-BE32-E72D297353CC}">
              <c16:uniqueId val="{00000000-3E4E-4DBA-82DB-6D27FA4580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3E4E-4DBA-82DB-6D27FA4580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88.9</c:v>
                </c:pt>
                <c:pt idx="1">
                  <c:v>87.9</c:v>
                </c:pt>
                <c:pt idx="2">
                  <c:v>88.6</c:v>
                </c:pt>
                <c:pt idx="3">
                  <c:v>90.4</c:v>
                </c:pt>
                <c:pt idx="4">
                  <c:v>88.3</c:v>
                </c:pt>
              </c:numCache>
            </c:numRef>
          </c:val>
          <c:extLst>
            <c:ext xmlns:c16="http://schemas.microsoft.com/office/drawing/2014/chart" uri="{C3380CC4-5D6E-409C-BE32-E72D297353CC}">
              <c16:uniqueId val="{00000000-BE2C-4D0D-8FBF-6B72752407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BE2C-4D0D-8FBF-6B72752407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c:v>
                </c:pt>
                <c:pt idx="1">
                  <c:v>103.6</c:v>
                </c:pt>
                <c:pt idx="2">
                  <c:v>104.3</c:v>
                </c:pt>
                <c:pt idx="3">
                  <c:v>104.3</c:v>
                </c:pt>
                <c:pt idx="4">
                  <c:v>96.1</c:v>
                </c:pt>
              </c:numCache>
            </c:numRef>
          </c:val>
          <c:extLst>
            <c:ext xmlns:c16="http://schemas.microsoft.com/office/drawing/2014/chart" uri="{C3380CC4-5D6E-409C-BE32-E72D297353CC}">
              <c16:uniqueId val="{00000000-F749-409B-ACB7-35D64C198C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F749-409B-ACB7-35D64C198C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63.5</c:v>
                </c:pt>
                <c:pt idx="1">
                  <c:v>65</c:v>
                </c:pt>
                <c:pt idx="2">
                  <c:v>66.5</c:v>
                </c:pt>
                <c:pt idx="3">
                  <c:v>64.7</c:v>
                </c:pt>
                <c:pt idx="4">
                  <c:v>65.5</c:v>
                </c:pt>
              </c:numCache>
            </c:numRef>
          </c:val>
          <c:extLst>
            <c:ext xmlns:c16="http://schemas.microsoft.com/office/drawing/2014/chart" uri="{C3380CC4-5D6E-409C-BE32-E72D297353CC}">
              <c16:uniqueId val="{00000000-0EB1-468D-A8AC-87C8058319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0EB1-468D-A8AC-87C8058319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70.8</c:v>
                </c:pt>
                <c:pt idx="1">
                  <c:v>73.2</c:v>
                </c:pt>
                <c:pt idx="2">
                  <c:v>76</c:v>
                </c:pt>
                <c:pt idx="3">
                  <c:v>68.2</c:v>
                </c:pt>
                <c:pt idx="4">
                  <c:v>70.400000000000006</c:v>
                </c:pt>
              </c:numCache>
            </c:numRef>
          </c:val>
          <c:extLst>
            <c:ext xmlns:c16="http://schemas.microsoft.com/office/drawing/2014/chart" uri="{C3380CC4-5D6E-409C-BE32-E72D297353CC}">
              <c16:uniqueId val="{00000000-142A-4A3D-B5D2-10A93B95420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142A-4A3D-B5D2-10A93B95420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52364211</c:v>
                </c:pt>
                <c:pt idx="1">
                  <c:v>53128785</c:v>
                </c:pt>
                <c:pt idx="2">
                  <c:v>53247866</c:v>
                </c:pt>
                <c:pt idx="3">
                  <c:v>53522163</c:v>
                </c:pt>
                <c:pt idx="4">
                  <c:v>54727881</c:v>
                </c:pt>
              </c:numCache>
            </c:numRef>
          </c:val>
          <c:extLst>
            <c:ext xmlns:c16="http://schemas.microsoft.com/office/drawing/2014/chart" uri="{C3380CC4-5D6E-409C-BE32-E72D297353CC}">
              <c16:uniqueId val="{00000000-C556-466E-BEB9-FF7CCA9155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C556-466E-BEB9-FF7CCA9155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20.100000000000001</c:v>
                </c:pt>
                <c:pt idx="1">
                  <c:v>20.7</c:v>
                </c:pt>
                <c:pt idx="2">
                  <c:v>21.1</c:v>
                </c:pt>
                <c:pt idx="3">
                  <c:v>21.6</c:v>
                </c:pt>
                <c:pt idx="4">
                  <c:v>22.4</c:v>
                </c:pt>
              </c:numCache>
            </c:numRef>
          </c:val>
          <c:extLst>
            <c:ext xmlns:c16="http://schemas.microsoft.com/office/drawing/2014/chart" uri="{C3380CC4-5D6E-409C-BE32-E72D297353CC}">
              <c16:uniqueId val="{00000000-6BBA-4EE4-9F79-5C7FAE8B39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6BBA-4EE4-9F79-5C7FAE8B39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58.5</c:v>
                </c:pt>
                <c:pt idx="1">
                  <c:v>62.3</c:v>
                </c:pt>
                <c:pt idx="2">
                  <c:v>61.7</c:v>
                </c:pt>
                <c:pt idx="3">
                  <c:v>59.4</c:v>
                </c:pt>
                <c:pt idx="4">
                  <c:v>60.6</c:v>
                </c:pt>
              </c:numCache>
            </c:numRef>
          </c:val>
          <c:extLst>
            <c:ext xmlns:c16="http://schemas.microsoft.com/office/drawing/2014/chart" uri="{C3380CC4-5D6E-409C-BE32-E72D297353CC}">
              <c16:uniqueId val="{00000000-7390-49F5-A099-AC63944144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7390-49F5-A099-AC63944144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山形県鶴岡市　荘内病院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521</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521</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8"/>
      <c r="NJ11" s="3"/>
      <c r="NK11" s="3"/>
      <c r="NL11" s="3"/>
      <c r="NM11" s="3"/>
      <c r="NN11" s="3"/>
      <c r="NO11" s="3"/>
      <c r="NP11" s="3"/>
      <c r="NQ11" s="3"/>
      <c r="NR11" s="3"/>
      <c r="NS11" s="3"/>
      <c r="NT11" s="3"/>
      <c r="NU11" s="3"/>
      <c r="NV11" s="3"/>
      <c r="NW11" s="3"/>
      <c r="NX11" s="3"/>
    </row>
    <row r="12" spans="1:388" ht="18.75" customHeight="1" x14ac:dyDescent="0.15">
      <c r="A12" s="2"/>
      <c r="B12" s="120">
        <f>データ!U6</f>
        <v>118692</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39822</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511</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511</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8"/>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8"/>
      <c r="NJ13" s="9"/>
      <c r="NK13" s="9"/>
      <c r="NL13" s="9"/>
      <c r="NM13" s="9"/>
      <c r="NN13" s="9"/>
      <c r="NO13" s="9"/>
      <c r="NP13" s="9"/>
      <c r="NQ13" s="9"/>
      <c r="NR13" s="9"/>
      <c r="NS13" s="9"/>
      <c r="NT13" s="9"/>
      <c r="NU13" s="9"/>
      <c r="NV13" s="9"/>
      <c r="NW13" s="9"/>
      <c r="NX13" s="9"/>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98</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104.3</v>
      </c>
      <c r="AU33" s="70"/>
      <c r="AV33" s="70"/>
      <c r="AW33" s="70"/>
      <c r="AX33" s="70"/>
      <c r="AY33" s="70"/>
      <c r="AZ33" s="70"/>
      <c r="BA33" s="70"/>
      <c r="BB33" s="70"/>
      <c r="BC33" s="70"/>
      <c r="BD33" s="70"/>
      <c r="BE33" s="70"/>
      <c r="BF33" s="70"/>
      <c r="BG33" s="70"/>
      <c r="BH33" s="71"/>
      <c r="BI33" s="69">
        <f>データ!AL7</f>
        <v>104.3</v>
      </c>
      <c r="BJ33" s="70"/>
      <c r="BK33" s="70"/>
      <c r="BL33" s="70"/>
      <c r="BM33" s="70"/>
      <c r="BN33" s="70"/>
      <c r="BO33" s="70"/>
      <c r="BP33" s="70"/>
      <c r="BQ33" s="70"/>
      <c r="BR33" s="70"/>
      <c r="BS33" s="70"/>
      <c r="BT33" s="70"/>
      <c r="BU33" s="70"/>
      <c r="BV33" s="70"/>
      <c r="BW33" s="71"/>
      <c r="BX33" s="69">
        <f>データ!AM7</f>
        <v>96.1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88.9</v>
      </c>
      <c r="DE33" s="70"/>
      <c r="DF33" s="70"/>
      <c r="DG33" s="70"/>
      <c r="DH33" s="70"/>
      <c r="DI33" s="70"/>
      <c r="DJ33" s="70"/>
      <c r="DK33" s="70"/>
      <c r="DL33" s="70"/>
      <c r="DM33" s="70"/>
      <c r="DN33" s="70"/>
      <c r="DO33" s="70"/>
      <c r="DP33" s="70"/>
      <c r="DQ33" s="70"/>
      <c r="DR33" s="71"/>
      <c r="DS33" s="69">
        <f>データ!AU7</f>
        <v>87.9</v>
      </c>
      <c r="DT33" s="70"/>
      <c r="DU33" s="70"/>
      <c r="DV33" s="70"/>
      <c r="DW33" s="70"/>
      <c r="DX33" s="70"/>
      <c r="DY33" s="70"/>
      <c r="DZ33" s="70"/>
      <c r="EA33" s="70"/>
      <c r="EB33" s="70"/>
      <c r="EC33" s="70"/>
      <c r="ED33" s="70"/>
      <c r="EE33" s="70"/>
      <c r="EF33" s="70"/>
      <c r="EG33" s="71"/>
      <c r="EH33" s="69">
        <f>データ!AV7</f>
        <v>88.6</v>
      </c>
      <c r="EI33" s="70"/>
      <c r="EJ33" s="70"/>
      <c r="EK33" s="70"/>
      <c r="EL33" s="70"/>
      <c r="EM33" s="70"/>
      <c r="EN33" s="70"/>
      <c r="EO33" s="70"/>
      <c r="EP33" s="70"/>
      <c r="EQ33" s="70"/>
      <c r="ER33" s="70"/>
      <c r="ES33" s="70"/>
      <c r="ET33" s="70"/>
      <c r="EU33" s="70"/>
      <c r="EV33" s="71"/>
      <c r="EW33" s="69">
        <f>データ!AW7</f>
        <v>90.4</v>
      </c>
      <c r="EX33" s="70"/>
      <c r="EY33" s="70"/>
      <c r="EZ33" s="70"/>
      <c r="FA33" s="70"/>
      <c r="FB33" s="70"/>
      <c r="FC33" s="70"/>
      <c r="FD33" s="70"/>
      <c r="FE33" s="70"/>
      <c r="FF33" s="70"/>
      <c r="FG33" s="70"/>
      <c r="FH33" s="70"/>
      <c r="FI33" s="70"/>
      <c r="FJ33" s="70"/>
      <c r="FK33" s="71"/>
      <c r="FL33" s="69">
        <f>データ!AX7</f>
        <v>88.3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86.1</v>
      </c>
      <c r="HH33" s="70"/>
      <c r="HI33" s="70"/>
      <c r="HJ33" s="70"/>
      <c r="HK33" s="70"/>
      <c r="HL33" s="70"/>
      <c r="HM33" s="70"/>
      <c r="HN33" s="70"/>
      <c r="HO33" s="70"/>
      <c r="HP33" s="70"/>
      <c r="HQ33" s="70"/>
      <c r="HR33" s="70"/>
      <c r="HS33" s="70"/>
      <c r="HT33" s="70"/>
      <c r="HU33" s="71"/>
      <c r="HV33" s="69">
        <f>データ!BG7</f>
        <v>86.8</v>
      </c>
      <c r="HW33" s="70"/>
      <c r="HX33" s="70"/>
      <c r="HY33" s="70"/>
      <c r="HZ33" s="70"/>
      <c r="IA33" s="70"/>
      <c r="IB33" s="70"/>
      <c r="IC33" s="70"/>
      <c r="ID33" s="70"/>
      <c r="IE33" s="70"/>
      <c r="IF33" s="70"/>
      <c r="IG33" s="70"/>
      <c r="IH33" s="70"/>
      <c r="II33" s="70"/>
      <c r="IJ33" s="71"/>
      <c r="IK33" s="69">
        <f>データ!BH7</f>
        <v>88.6</v>
      </c>
      <c r="IL33" s="70"/>
      <c r="IM33" s="70"/>
      <c r="IN33" s="70"/>
      <c r="IO33" s="70"/>
      <c r="IP33" s="70"/>
      <c r="IQ33" s="70"/>
      <c r="IR33" s="70"/>
      <c r="IS33" s="70"/>
      <c r="IT33" s="70"/>
      <c r="IU33" s="70"/>
      <c r="IV33" s="70"/>
      <c r="IW33" s="70"/>
      <c r="IX33" s="70"/>
      <c r="IY33" s="71"/>
      <c r="IZ33" s="69">
        <f>データ!BI7</f>
        <v>86.4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75.400000000000006</v>
      </c>
      <c r="KG33" s="70"/>
      <c r="KH33" s="70"/>
      <c r="KI33" s="70"/>
      <c r="KJ33" s="70"/>
      <c r="KK33" s="70"/>
      <c r="KL33" s="70"/>
      <c r="KM33" s="70"/>
      <c r="KN33" s="70"/>
      <c r="KO33" s="70"/>
      <c r="KP33" s="70"/>
      <c r="KQ33" s="70"/>
      <c r="KR33" s="70"/>
      <c r="KS33" s="70"/>
      <c r="KT33" s="71"/>
      <c r="KU33" s="69">
        <f>データ!BQ7</f>
        <v>68.400000000000006</v>
      </c>
      <c r="KV33" s="70"/>
      <c r="KW33" s="70"/>
      <c r="KX33" s="70"/>
      <c r="KY33" s="70"/>
      <c r="KZ33" s="70"/>
      <c r="LA33" s="70"/>
      <c r="LB33" s="70"/>
      <c r="LC33" s="70"/>
      <c r="LD33" s="70"/>
      <c r="LE33" s="70"/>
      <c r="LF33" s="70"/>
      <c r="LG33" s="70"/>
      <c r="LH33" s="70"/>
      <c r="LI33" s="71"/>
      <c r="LJ33" s="69">
        <f>データ!BR7</f>
        <v>69.2</v>
      </c>
      <c r="LK33" s="70"/>
      <c r="LL33" s="70"/>
      <c r="LM33" s="70"/>
      <c r="LN33" s="70"/>
      <c r="LO33" s="70"/>
      <c r="LP33" s="70"/>
      <c r="LQ33" s="70"/>
      <c r="LR33" s="70"/>
      <c r="LS33" s="70"/>
      <c r="LT33" s="70"/>
      <c r="LU33" s="70"/>
      <c r="LV33" s="70"/>
      <c r="LW33" s="70"/>
      <c r="LX33" s="71"/>
      <c r="LY33" s="69">
        <f>データ!BS7</f>
        <v>70</v>
      </c>
      <c r="LZ33" s="70"/>
      <c r="MA33" s="70"/>
      <c r="MB33" s="70"/>
      <c r="MC33" s="70"/>
      <c r="MD33" s="70"/>
      <c r="ME33" s="70"/>
      <c r="MF33" s="70"/>
      <c r="MG33" s="70"/>
      <c r="MH33" s="70"/>
      <c r="MI33" s="70"/>
      <c r="MJ33" s="70"/>
      <c r="MK33" s="70"/>
      <c r="ML33" s="70"/>
      <c r="MM33" s="71"/>
      <c r="MN33" s="69">
        <f>データ!BT7</f>
        <v>68.8</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7"/>
      <c r="NL54" s="97"/>
      <c r="NM54" s="97"/>
      <c r="NN54" s="97"/>
      <c r="NO54" s="97"/>
      <c r="NP54" s="97"/>
      <c r="NQ54" s="97"/>
      <c r="NR54" s="97"/>
      <c r="NS54" s="97"/>
      <c r="NT54" s="97"/>
      <c r="NU54" s="97"/>
      <c r="NV54" s="97"/>
      <c r="NW54" s="97"/>
      <c r="NX54" s="98"/>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52801</v>
      </c>
      <c r="Q55" s="67"/>
      <c r="R55" s="67"/>
      <c r="S55" s="67"/>
      <c r="T55" s="67"/>
      <c r="U55" s="67"/>
      <c r="V55" s="67"/>
      <c r="W55" s="67"/>
      <c r="X55" s="67"/>
      <c r="Y55" s="67"/>
      <c r="Z55" s="67"/>
      <c r="AA55" s="67"/>
      <c r="AB55" s="67"/>
      <c r="AC55" s="67"/>
      <c r="AD55" s="68"/>
      <c r="AE55" s="66">
        <f>データ!CB7</f>
        <v>54554</v>
      </c>
      <c r="AF55" s="67"/>
      <c r="AG55" s="67"/>
      <c r="AH55" s="67"/>
      <c r="AI55" s="67"/>
      <c r="AJ55" s="67"/>
      <c r="AK55" s="67"/>
      <c r="AL55" s="67"/>
      <c r="AM55" s="67"/>
      <c r="AN55" s="67"/>
      <c r="AO55" s="67"/>
      <c r="AP55" s="67"/>
      <c r="AQ55" s="67"/>
      <c r="AR55" s="67"/>
      <c r="AS55" s="68"/>
      <c r="AT55" s="66">
        <f>データ!CC7</f>
        <v>54557</v>
      </c>
      <c r="AU55" s="67"/>
      <c r="AV55" s="67"/>
      <c r="AW55" s="67"/>
      <c r="AX55" s="67"/>
      <c r="AY55" s="67"/>
      <c r="AZ55" s="67"/>
      <c r="BA55" s="67"/>
      <c r="BB55" s="67"/>
      <c r="BC55" s="67"/>
      <c r="BD55" s="67"/>
      <c r="BE55" s="67"/>
      <c r="BF55" s="67"/>
      <c r="BG55" s="67"/>
      <c r="BH55" s="68"/>
      <c r="BI55" s="66">
        <f>データ!CD7</f>
        <v>56891</v>
      </c>
      <c r="BJ55" s="67"/>
      <c r="BK55" s="67"/>
      <c r="BL55" s="67"/>
      <c r="BM55" s="67"/>
      <c r="BN55" s="67"/>
      <c r="BO55" s="67"/>
      <c r="BP55" s="67"/>
      <c r="BQ55" s="67"/>
      <c r="BR55" s="67"/>
      <c r="BS55" s="67"/>
      <c r="BT55" s="67"/>
      <c r="BU55" s="67"/>
      <c r="BV55" s="67"/>
      <c r="BW55" s="68"/>
      <c r="BX55" s="66">
        <f>データ!CE7</f>
        <v>56821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14809</v>
      </c>
      <c r="DE55" s="67"/>
      <c r="DF55" s="67"/>
      <c r="DG55" s="67"/>
      <c r="DH55" s="67"/>
      <c r="DI55" s="67"/>
      <c r="DJ55" s="67"/>
      <c r="DK55" s="67"/>
      <c r="DL55" s="67"/>
      <c r="DM55" s="67"/>
      <c r="DN55" s="67"/>
      <c r="DO55" s="67"/>
      <c r="DP55" s="67"/>
      <c r="DQ55" s="67"/>
      <c r="DR55" s="68"/>
      <c r="DS55" s="66">
        <f>データ!CM7</f>
        <v>15148</v>
      </c>
      <c r="DT55" s="67"/>
      <c r="DU55" s="67"/>
      <c r="DV55" s="67"/>
      <c r="DW55" s="67"/>
      <c r="DX55" s="67"/>
      <c r="DY55" s="67"/>
      <c r="DZ55" s="67"/>
      <c r="EA55" s="67"/>
      <c r="EB55" s="67"/>
      <c r="EC55" s="67"/>
      <c r="ED55" s="67"/>
      <c r="EE55" s="67"/>
      <c r="EF55" s="67"/>
      <c r="EG55" s="68"/>
      <c r="EH55" s="66">
        <f>データ!CN7</f>
        <v>15424</v>
      </c>
      <c r="EI55" s="67"/>
      <c r="EJ55" s="67"/>
      <c r="EK55" s="67"/>
      <c r="EL55" s="67"/>
      <c r="EM55" s="67"/>
      <c r="EN55" s="67"/>
      <c r="EO55" s="67"/>
      <c r="EP55" s="67"/>
      <c r="EQ55" s="67"/>
      <c r="ER55" s="67"/>
      <c r="ES55" s="67"/>
      <c r="ET55" s="67"/>
      <c r="EU55" s="67"/>
      <c r="EV55" s="68"/>
      <c r="EW55" s="66">
        <f>データ!CO7</f>
        <v>15622</v>
      </c>
      <c r="EX55" s="67"/>
      <c r="EY55" s="67"/>
      <c r="EZ55" s="67"/>
      <c r="FA55" s="67"/>
      <c r="FB55" s="67"/>
      <c r="FC55" s="67"/>
      <c r="FD55" s="67"/>
      <c r="FE55" s="67"/>
      <c r="FF55" s="67"/>
      <c r="FG55" s="67"/>
      <c r="FH55" s="67"/>
      <c r="FI55" s="67"/>
      <c r="FJ55" s="67"/>
      <c r="FK55" s="68"/>
      <c r="FL55" s="66">
        <f>データ!CP7</f>
        <v>16714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58.5</v>
      </c>
      <c r="GS55" s="70"/>
      <c r="GT55" s="70"/>
      <c r="GU55" s="70"/>
      <c r="GV55" s="70"/>
      <c r="GW55" s="70"/>
      <c r="GX55" s="70"/>
      <c r="GY55" s="70"/>
      <c r="GZ55" s="70"/>
      <c r="HA55" s="70"/>
      <c r="HB55" s="70"/>
      <c r="HC55" s="70"/>
      <c r="HD55" s="70"/>
      <c r="HE55" s="70"/>
      <c r="HF55" s="71"/>
      <c r="HG55" s="69">
        <f>データ!CX7</f>
        <v>62.3</v>
      </c>
      <c r="HH55" s="70"/>
      <c r="HI55" s="70"/>
      <c r="HJ55" s="70"/>
      <c r="HK55" s="70"/>
      <c r="HL55" s="70"/>
      <c r="HM55" s="70"/>
      <c r="HN55" s="70"/>
      <c r="HO55" s="70"/>
      <c r="HP55" s="70"/>
      <c r="HQ55" s="70"/>
      <c r="HR55" s="70"/>
      <c r="HS55" s="70"/>
      <c r="HT55" s="70"/>
      <c r="HU55" s="71"/>
      <c r="HV55" s="69">
        <f>データ!CY7</f>
        <v>61.7</v>
      </c>
      <c r="HW55" s="70"/>
      <c r="HX55" s="70"/>
      <c r="HY55" s="70"/>
      <c r="HZ55" s="70"/>
      <c r="IA55" s="70"/>
      <c r="IB55" s="70"/>
      <c r="IC55" s="70"/>
      <c r="ID55" s="70"/>
      <c r="IE55" s="70"/>
      <c r="IF55" s="70"/>
      <c r="IG55" s="70"/>
      <c r="IH55" s="70"/>
      <c r="II55" s="70"/>
      <c r="IJ55" s="71"/>
      <c r="IK55" s="69">
        <f>データ!CZ7</f>
        <v>59.4</v>
      </c>
      <c r="IL55" s="70"/>
      <c r="IM55" s="70"/>
      <c r="IN55" s="70"/>
      <c r="IO55" s="70"/>
      <c r="IP55" s="70"/>
      <c r="IQ55" s="70"/>
      <c r="IR55" s="70"/>
      <c r="IS55" s="70"/>
      <c r="IT55" s="70"/>
      <c r="IU55" s="70"/>
      <c r="IV55" s="70"/>
      <c r="IW55" s="70"/>
      <c r="IX55" s="70"/>
      <c r="IY55" s="71"/>
      <c r="IZ55" s="69">
        <f>データ!DA7</f>
        <v>60.6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20.100000000000001</v>
      </c>
      <c r="KG55" s="70"/>
      <c r="KH55" s="70"/>
      <c r="KI55" s="70"/>
      <c r="KJ55" s="70"/>
      <c r="KK55" s="70"/>
      <c r="KL55" s="70"/>
      <c r="KM55" s="70"/>
      <c r="KN55" s="70"/>
      <c r="KO55" s="70"/>
      <c r="KP55" s="70"/>
      <c r="KQ55" s="70"/>
      <c r="KR55" s="70"/>
      <c r="KS55" s="70"/>
      <c r="KT55" s="71"/>
      <c r="KU55" s="69">
        <f>データ!DI7</f>
        <v>20.7</v>
      </c>
      <c r="KV55" s="70"/>
      <c r="KW55" s="70"/>
      <c r="KX55" s="70"/>
      <c r="KY55" s="70"/>
      <c r="KZ55" s="70"/>
      <c r="LA55" s="70"/>
      <c r="LB55" s="70"/>
      <c r="LC55" s="70"/>
      <c r="LD55" s="70"/>
      <c r="LE55" s="70"/>
      <c r="LF55" s="70"/>
      <c r="LG55" s="70"/>
      <c r="LH55" s="70"/>
      <c r="LI55" s="71"/>
      <c r="LJ55" s="69">
        <f>データ!DJ7</f>
        <v>21.1</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22.4</v>
      </c>
      <c r="MO55" s="70"/>
      <c r="MP55" s="70"/>
      <c r="MQ55" s="70"/>
      <c r="MR55" s="70"/>
      <c r="MS55" s="70"/>
      <c r="MT55" s="70"/>
      <c r="MU55" s="70"/>
      <c r="MV55" s="70"/>
      <c r="MW55" s="70"/>
      <c r="MX55" s="70"/>
      <c r="MY55" s="70"/>
      <c r="MZ55" s="70"/>
      <c r="NA55" s="70"/>
      <c r="NB55" s="71"/>
      <c r="NC55" s="2"/>
      <c r="ND55" s="2"/>
      <c r="NE55" s="2"/>
      <c r="NF55" s="2"/>
      <c r="NG55" s="2"/>
      <c r="NH55" s="15"/>
      <c r="NI55" s="2"/>
      <c r="NJ55" s="99"/>
      <c r="NK55" s="97"/>
      <c r="NL55" s="97"/>
      <c r="NM55" s="97"/>
      <c r="NN55" s="97"/>
      <c r="NO55" s="97"/>
      <c r="NP55" s="97"/>
      <c r="NQ55" s="97"/>
      <c r="NR55" s="97"/>
      <c r="NS55" s="97"/>
      <c r="NT55" s="97"/>
      <c r="NU55" s="97"/>
      <c r="NV55" s="97"/>
      <c r="NW55" s="97"/>
      <c r="NX55" s="98"/>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9"/>
      <c r="NK56" s="97"/>
      <c r="NL56" s="97"/>
      <c r="NM56" s="97"/>
      <c r="NN56" s="97"/>
      <c r="NO56" s="97"/>
      <c r="NP56" s="97"/>
      <c r="NQ56" s="97"/>
      <c r="NR56" s="97"/>
      <c r="NS56" s="97"/>
      <c r="NT56" s="97"/>
      <c r="NU56" s="97"/>
      <c r="NV56" s="97"/>
      <c r="NW56" s="97"/>
      <c r="NX56" s="98"/>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9"/>
      <c r="NK57" s="97"/>
      <c r="NL57" s="97"/>
      <c r="NM57" s="97"/>
      <c r="NN57" s="97"/>
      <c r="NO57" s="97"/>
      <c r="NP57" s="97"/>
      <c r="NQ57" s="97"/>
      <c r="NR57" s="97"/>
      <c r="NS57" s="97"/>
      <c r="NT57" s="97"/>
      <c r="NU57" s="97"/>
      <c r="NV57" s="97"/>
      <c r="NW57" s="97"/>
      <c r="NX57" s="98"/>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9"/>
      <c r="NK58" s="97"/>
      <c r="NL58" s="97"/>
      <c r="NM58" s="97"/>
      <c r="NN58" s="97"/>
      <c r="NO58" s="97"/>
      <c r="NP58" s="97"/>
      <c r="NQ58" s="97"/>
      <c r="NR58" s="97"/>
      <c r="NS58" s="97"/>
      <c r="NT58" s="97"/>
      <c r="NU58" s="97"/>
      <c r="NV58" s="97"/>
      <c r="NW58" s="97"/>
      <c r="NX58" s="98"/>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9"/>
      <c r="NK59" s="97"/>
      <c r="NL59" s="97"/>
      <c r="NM59" s="97"/>
      <c r="NN59" s="97"/>
      <c r="NO59" s="97"/>
      <c r="NP59" s="97"/>
      <c r="NQ59" s="97"/>
      <c r="NR59" s="97"/>
      <c r="NS59" s="97"/>
      <c r="NT59" s="97"/>
      <c r="NU59" s="97"/>
      <c r="NV59" s="97"/>
      <c r="NW59" s="97"/>
      <c r="NX59" s="98"/>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9"/>
      <c r="NK60" s="97"/>
      <c r="NL60" s="97"/>
      <c r="NM60" s="97"/>
      <c r="NN60" s="97"/>
      <c r="NO60" s="97"/>
      <c r="NP60" s="97"/>
      <c r="NQ60" s="97"/>
      <c r="NR60" s="97"/>
      <c r="NS60" s="97"/>
      <c r="NT60" s="97"/>
      <c r="NU60" s="97"/>
      <c r="NV60" s="97"/>
      <c r="NW60" s="97"/>
      <c r="NX60" s="98"/>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9"/>
      <c r="NK61" s="97"/>
      <c r="NL61" s="97"/>
      <c r="NM61" s="97"/>
      <c r="NN61" s="97"/>
      <c r="NO61" s="97"/>
      <c r="NP61" s="97"/>
      <c r="NQ61" s="97"/>
      <c r="NR61" s="97"/>
      <c r="NS61" s="97"/>
      <c r="NT61" s="97"/>
      <c r="NU61" s="97"/>
      <c r="NV61" s="97"/>
      <c r="NW61" s="97"/>
      <c r="NX61" s="98"/>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9"/>
      <c r="NK62" s="97"/>
      <c r="NL62" s="97"/>
      <c r="NM62" s="97"/>
      <c r="NN62" s="97"/>
      <c r="NO62" s="97"/>
      <c r="NP62" s="97"/>
      <c r="NQ62" s="97"/>
      <c r="NR62" s="97"/>
      <c r="NS62" s="97"/>
      <c r="NT62" s="97"/>
      <c r="NU62" s="97"/>
      <c r="NV62" s="97"/>
      <c r="NW62" s="97"/>
      <c r="NX62" s="98"/>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9"/>
      <c r="NK63" s="97"/>
      <c r="NL63" s="97"/>
      <c r="NM63" s="97"/>
      <c r="NN63" s="97"/>
      <c r="NO63" s="97"/>
      <c r="NP63" s="97"/>
      <c r="NQ63" s="97"/>
      <c r="NR63" s="97"/>
      <c r="NS63" s="97"/>
      <c r="NT63" s="97"/>
      <c r="NU63" s="97"/>
      <c r="NV63" s="97"/>
      <c r="NW63" s="97"/>
      <c r="NX63" s="98"/>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9"/>
      <c r="NK64" s="97"/>
      <c r="NL64" s="97"/>
      <c r="NM64" s="97"/>
      <c r="NN64" s="97"/>
      <c r="NO64" s="97"/>
      <c r="NP64" s="97"/>
      <c r="NQ64" s="97"/>
      <c r="NR64" s="97"/>
      <c r="NS64" s="97"/>
      <c r="NT64" s="97"/>
      <c r="NU64" s="97"/>
      <c r="NV64" s="97"/>
      <c r="NW64" s="97"/>
      <c r="NX64" s="98"/>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9"/>
      <c r="NK65" s="97"/>
      <c r="NL65" s="97"/>
      <c r="NM65" s="97"/>
      <c r="NN65" s="97"/>
      <c r="NO65" s="97"/>
      <c r="NP65" s="97"/>
      <c r="NQ65" s="97"/>
      <c r="NR65" s="97"/>
      <c r="NS65" s="97"/>
      <c r="NT65" s="97"/>
      <c r="NU65" s="97"/>
      <c r="NV65" s="97"/>
      <c r="NW65" s="97"/>
      <c r="NX65" s="98"/>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9"/>
      <c r="NK66" s="97"/>
      <c r="NL66" s="97"/>
      <c r="NM66" s="97"/>
      <c r="NN66" s="97"/>
      <c r="NO66" s="97"/>
      <c r="NP66" s="97"/>
      <c r="NQ66" s="97"/>
      <c r="NR66" s="97"/>
      <c r="NS66" s="97"/>
      <c r="NT66" s="97"/>
      <c r="NU66" s="97"/>
      <c r="NV66" s="97"/>
      <c r="NW66" s="97"/>
      <c r="NX66" s="98"/>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117.1</v>
      </c>
      <c r="Q79" s="70"/>
      <c r="R79" s="70"/>
      <c r="S79" s="70"/>
      <c r="T79" s="70"/>
      <c r="U79" s="70"/>
      <c r="V79" s="70"/>
      <c r="W79" s="70"/>
      <c r="X79" s="70"/>
      <c r="Y79" s="70"/>
      <c r="Z79" s="70"/>
      <c r="AA79" s="70"/>
      <c r="AB79" s="70"/>
      <c r="AC79" s="70"/>
      <c r="AD79" s="71"/>
      <c r="AE79" s="69">
        <f>データ!DT7</f>
        <v>119.2</v>
      </c>
      <c r="AF79" s="70"/>
      <c r="AG79" s="70"/>
      <c r="AH79" s="70"/>
      <c r="AI79" s="70"/>
      <c r="AJ79" s="70"/>
      <c r="AK79" s="70"/>
      <c r="AL79" s="70"/>
      <c r="AM79" s="70"/>
      <c r="AN79" s="70"/>
      <c r="AO79" s="70"/>
      <c r="AP79" s="70"/>
      <c r="AQ79" s="70"/>
      <c r="AR79" s="70"/>
      <c r="AS79" s="71"/>
      <c r="AT79" s="69">
        <f>データ!DU7</f>
        <v>107.4</v>
      </c>
      <c r="AU79" s="70"/>
      <c r="AV79" s="70"/>
      <c r="AW79" s="70"/>
      <c r="AX79" s="70"/>
      <c r="AY79" s="70"/>
      <c r="AZ79" s="70"/>
      <c r="BA79" s="70"/>
      <c r="BB79" s="70"/>
      <c r="BC79" s="70"/>
      <c r="BD79" s="70"/>
      <c r="BE79" s="70"/>
      <c r="BF79" s="70"/>
      <c r="BG79" s="70"/>
      <c r="BH79" s="71"/>
      <c r="BI79" s="69">
        <f>データ!DV7</f>
        <v>94.6</v>
      </c>
      <c r="BJ79" s="70"/>
      <c r="BK79" s="70"/>
      <c r="BL79" s="70"/>
      <c r="BM79" s="70"/>
      <c r="BN79" s="70"/>
      <c r="BO79" s="70"/>
      <c r="BP79" s="70"/>
      <c r="BQ79" s="70"/>
      <c r="BR79" s="70"/>
      <c r="BS79" s="70"/>
      <c r="BT79" s="70"/>
      <c r="BU79" s="70"/>
      <c r="BV79" s="70"/>
      <c r="BW79" s="71"/>
      <c r="BX79" s="69">
        <f>データ!DW7</f>
        <v>99.9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63.5</v>
      </c>
      <c r="DH79" s="70"/>
      <c r="DI79" s="70"/>
      <c r="DJ79" s="70"/>
      <c r="DK79" s="70"/>
      <c r="DL79" s="70"/>
      <c r="DM79" s="70"/>
      <c r="DN79" s="70"/>
      <c r="DO79" s="70"/>
      <c r="DP79" s="70"/>
      <c r="DQ79" s="70"/>
      <c r="DR79" s="70"/>
      <c r="DS79" s="70"/>
      <c r="DT79" s="70"/>
      <c r="DU79" s="71"/>
      <c r="DV79" s="69">
        <f>データ!EE7</f>
        <v>65</v>
      </c>
      <c r="DW79" s="70"/>
      <c r="DX79" s="70"/>
      <c r="DY79" s="70"/>
      <c r="DZ79" s="70"/>
      <c r="EA79" s="70"/>
      <c r="EB79" s="70"/>
      <c r="EC79" s="70"/>
      <c r="ED79" s="70"/>
      <c r="EE79" s="70"/>
      <c r="EF79" s="70"/>
      <c r="EG79" s="70"/>
      <c r="EH79" s="70"/>
      <c r="EI79" s="70"/>
      <c r="EJ79" s="71"/>
      <c r="EK79" s="69">
        <f>データ!EF7</f>
        <v>66.5</v>
      </c>
      <c r="EL79" s="70"/>
      <c r="EM79" s="70"/>
      <c r="EN79" s="70"/>
      <c r="EO79" s="70"/>
      <c r="EP79" s="70"/>
      <c r="EQ79" s="70"/>
      <c r="ER79" s="70"/>
      <c r="ES79" s="70"/>
      <c r="ET79" s="70"/>
      <c r="EU79" s="70"/>
      <c r="EV79" s="70"/>
      <c r="EW79" s="70"/>
      <c r="EX79" s="70"/>
      <c r="EY79" s="71"/>
      <c r="EZ79" s="69">
        <f>データ!EG7</f>
        <v>64.7</v>
      </c>
      <c r="FA79" s="70"/>
      <c r="FB79" s="70"/>
      <c r="FC79" s="70"/>
      <c r="FD79" s="70"/>
      <c r="FE79" s="70"/>
      <c r="FF79" s="70"/>
      <c r="FG79" s="70"/>
      <c r="FH79" s="70"/>
      <c r="FI79" s="70"/>
      <c r="FJ79" s="70"/>
      <c r="FK79" s="70"/>
      <c r="FL79" s="70"/>
      <c r="FM79" s="70"/>
      <c r="FN79" s="71"/>
      <c r="FO79" s="69">
        <f>データ!EH7</f>
        <v>65.5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70.8</v>
      </c>
      <c r="GU79" s="70"/>
      <c r="GV79" s="70"/>
      <c r="GW79" s="70"/>
      <c r="GX79" s="70"/>
      <c r="GY79" s="70"/>
      <c r="GZ79" s="70"/>
      <c r="HA79" s="70"/>
      <c r="HB79" s="70"/>
      <c r="HC79" s="70"/>
      <c r="HD79" s="70"/>
      <c r="HE79" s="70"/>
      <c r="HF79" s="70"/>
      <c r="HG79" s="70"/>
      <c r="HH79" s="71"/>
      <c r="HI79" s="69">
        <f>データ!EP7</f>
        <v>73.2</v>
      </c>
      <c r="HJ79" s="70"/>
      <c r="HK79" s="70"/>
      <c r="HL79" s="70"/>
      <c r="HM79" s="70"/>
      <c r="HN79" s="70"/>
      <c r="HO79" s="70"/>
      <c r="HP79" s="70"/>
      <c r="HQ79" s="70"/>
      <c r="HR79" s="70"/>
      <c r="HS79" s="70"/>
      <c r="HT79" s="70"/>
      <c r="HU79" s="70"/>
      <c r="HV79" s="70"/>
      <c r="HW79" s="71"/>
      <c r="HX79" s="69">
        <f>データ!EQ7</f>
        <v>76</v>
      </c>
      <c r="HY79" s="70"/>
      <c r="HZ79" s="70"/>
      <c r="IA79" s="70"/>
      <c r="IB79" s="70"/>
      <c r="IC79" s="70"/>
      <c r="ID79" s="70"/>
      <c r="IE79" s="70"/>
      <c r="IF79" s="70"/>
      <c r="IG79" s="70"/>
      <c r="IH79" s="70"/>
      <c r="II79" s="70"/>
      <c r="IJ79" s="70"/>
      <c r="IK79" s="70"/>
      <c r="IL79" s="71"/>
      <c r="IM79" s="69">
        <f>データ!ER7</f>
        <v>68.2</v>
      </c>
      <c r="IN79" s="70"/>
      <c r="IO79" s="70"/>
      <c r="IP79" s="70"/>
      <c r="IQ79" s="70"/>
      <c r="IR79" s="70"/>
      <c r="IS79" s="70"/>
      <c r="IT79" s="70"/>
      <c r="IU79" s="70"/>
      <c r="IV79" s="70"/>
      <c r="IW79" s="70"/>
      <c r="IX79" s="70"/>
      <c r="IY79" s="70"/>
      <c r="IZ79" s="70"/>
      <c r="JA79" s="71"/>
      <c r="JB79" s="69">
        <f>データ!ES7</f>
        <v>70.400000000000006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52364211</v>
      </c>
      <c r="KH79" s="67"/>
      <c r="KI79" s="67"/>
      <c r="KJ79" s="67"/>
      <c r="KK79" s="67"/>
      <c r="KL79" s="67"/>
      <c r="KM79" s="67"/>
      <c r="KN79" s="67"/>
      <c r="KO79" s="67"/>
      <c r="KP79" s="67"/>
      <c r="KQ79" s="67"/>
      <c r="KR79" s="67"/>
      <c r="KS79" s="67"/>
      <c r="KT79" s="67"/>
      <c r="KU79" s="68"/>
      <c r="KV79" s="66">
        <f>データ!FA7</f>
        <v>53128785</v>
      </c>
      <c r="KW79" s="67"/>
      <c r="KX79" s="67"/>
      <c r="KY79" s="67"/>
      <c r="KZ79" s="67"/>
      <c r="LA79" s="67"/>
      <c r="LB79" s="67"/>
      <c r="LC79" s="67"/>
      <c r="LD79" s="67"/>
      <c r="LE79" s="67"/>
      <c r="LF79" s="67"/>
      <c r="LG79" s="67"/>
      <c r="LH79" s="67"/>
      <c r="LI79" s="67"/>
      <c r="LJ79" s="68"/>
      <c r="LK79" s="66">
        <f>データ!FB7</f>
        <v>53247866</v>
      </c>
      <c r="LL79" s="67"/>
      <c r="LM79" s="67"/>
      <c r="LN79" s="67"/>
      <c r="LO79" s="67"/>
      <c r="LP79" s="67"/>
      <c r="LQ79" s="67"/>
      <c r="LR79" s="67"/>
      <c r="LS79" s="67"/>
      <c r="LT79" s="67"/>
      <c r="LU79" s="67"/>
      <c r="LV79" s="67"/>
      <c r="LW79" s="67"/>
      <c r="LX79" s="67"/>
      <c r="LY79" s="68"/>
      <c r="LZ79" s="66">
        <f>データ!FC7</f>
        <v>53522163</v>
      </c>
      <c r="MA79" s="67"/>
      <c r="MB79" s="67"/>
      <c r="MC79" s="67"/>
      <c r="MD79" s="67"/>
      <c r="ME79" s="67"/>
      <c r="MF79" s="67"/>
      <c r="MG79" s="67"/>
      <c r="MH79" s="67"/>
      <c r="MI79" s="67"/>
      <c r="MJ79" s="67"/>
      <c r="MK79" s="67"/>
      <c r="ML79" s="67"/>
      <c r="MM79" s="67"/>
      <c r="MN79" s="68"/>
      <c r="MO79" s="66">
        <f>データ!FD7</f>
        <v>54727881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xAyakhKomkIJ9J7a5rPDOFJiHiLPiCPIBnQ3vFP18ypvFqRIL5fH+Ha4Sje4NZy6KpzWsScFzF73s6zQHz/fg==" saltValue="uGn0zVAfoNNThWQTTIc1f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111</v>
      </c>
      <c r="AJ4" s="165"/>
      <c r="AK4" s="165"/>
      <c r="AL4" s="165"/>
      <c r="AM4" s="165"/>
      <c r="AN4" s="165"/>
      <c r="AO4" s="165"/>
      <c r="AP4" s="165"/>
      <c r="AQ4" s="165"/>
      <c r="AR4" s="165"/>
      <c r="AS4" s="166"/>
      <c r="AT4" s="163" t="s">
        <v>112</v>
      </c>
      <c r="AU4" s="162"/>
      <c r="AV4" s="162"/>
      <c r="AW4" s="162"/>
      <c r="AX4" s="162"/>
      <c r="AY4" s="162"/>
      <c r="AZ4" s="162"/>
      <c r="BA4" s="162"/>
      <c r="BB4" s="162"/>
      <c r="BC4" s="162"/>
      <c r="BD4" s="162"/>
      <c r="BE4" s="163" t="s">
        <v>113</v>
      </c>
      <c r="BF4" s="162"/>
      <c r="BG4" s="162"/>
      <c r="BH4" s="162"/>
      <c r="BI4" s="162"/>
      <c r="BJ4" s="162"/>
      <c r="BK4" s="162"/>
      <c r="BL4" s="162"/>
      <c r="BM4" s="162"/>
      <c r="BN4" s="162"/>
      <c r="BO4" s="162"/>
      <c r="BP4" s="164" t="s">
        <v>114</v>
      </c>
      <c r="BQ4" s="165"/>
      <c r="BR4" s="165"/>
      <c r="BS4" s="165"/>
      <c r="BT4" s="165"/>
      <c r="BU4" s="165"/>
      <c r="BV4" s="165"/>
      <c r="BW4" s="165"/>
      <c r="BX4" s="165"/>
      <c r="BY4" s="165"/>
      <c r="BZ4" s="166"/>
      <c r="CA4" s="162" t="s">
        <v>115</v>
      </c>
      <c r="CB4" s="162"/>
      <c r="CC4" s="162"/>
      <c r="CD4" s="162"/>
      <c r="CE4" s="162"/>
      <c r="CF4" s="162"/>
      <c r="CG4" s="162"/>
      <c r="CH4" s="162"/>
      <c r="CI4" s="162"/>
      <c r="CJ4" s="162"/>
      <c r="CK4" s="162"/>
      <c r="CL4" s="163" t="s">
        <v>116</v>
      </c>
      <c r="CM4" s="162"/>
      <c r="CN4" s="162"/>
      <c r="CO4" s="162"/>
      <c r="CP4" s="162"/>
      <c r="CQ4" s="162"/>
      <c r="CR4" s="162"/>
      <c r="CS4" s="162"/>
      <c r="CT4" s="162"/>
      <c r="CU4" s="162"/>
      <c r="CV4" s="162"/>
      <c r="CW4" s="162" t="s">
        <v>117</v>
      </c>
      <c r="CX4" s="162"/>
      <c r="CY4" s="162"/>
      <c r="CZ4" s="162"/>
      <c r="DA4" s="162"/>
      <c r="DB4" s="162"/>
      <c r="DC4" s="162"/>
      <c r="DD4" s="162"/>
      <c r="DE4" s="162"/>
      <c r="DF4" s="162"/>
      <c r="DG4" s="162"/>
      <c r="DH4" s="162" t="s">
        <v>118</v>
      </c>
      <c r="DI4" s="162"/>
      <c r="DJ4" s="162"/>
      <c r="DK4" s="162"/>
      <c r="DL4" s="162"/>
      <c r="DM4" s="162"/>
      <c r="DN4" s="162"/>
      <c r="DO4" s="162"/>
      <c r="DP4" s="162"/>
      <c r="DQ4" s="162"/>
      <c r="DR4" s="162"/>
      <c r="DS4" s="163" t="s">
        <v>119</v>
      </c>
      <c r="DT4" s="162"/>
      <c r="DU4" s="162"/>
      <c r="DV4" s="162"/>
      <c r="DW4" s="162"/>
      <c r="DX4" s="162"/>
      <c r="DY4" s="162"/>
      <c r="DZ4" s="162"/>
      <c r="EA4" s="162"/>
      <c r="EB4" s="162"/>
      <c r="EC4" s="162"/>
      <c r="ED4" s="164" t="s">
        <v>120</v>
      </c>
      <c r="EE4" s="165"/>
      <c r="EF4" s="165"/>
      <c r="EG4" s="165"/>
      <c r="EH4" s="165"/>
      <c r="EI4" s="165"/>
      <c r="EJ4" s="165"/>
      <c r="EK4" s="165"/>
      <c r="EL4" s="165"/>
      <c r="EM4" s="165"/>
      <c r="EN4" s="166"/>
      <c r="EO4" s="162" t="s">
        <v>121</v>
      </c>
      <c r="EP4" s="162"/>
      <c r="EQ4" s="162"/>
      <c r="ER4" s="162"/>
      <c r="ES4" s="162"/>
      <c r="ET4" s="162"/>
      <c r="EU4" s="162"/>
      <c r="EV4" s="162"/>
      <c r="EW4" s="162"/>
      <c r="EX4" s="162"/>
      <c r="EY4" s="162"/>
      <c r="EZ4" s="162" t="s">
        <v>122</v>
      </c>
      <c r="FA4" s="162"/>
      <c r="FB4" s="162"/>
      <c r="FC4" s="162"/>
      <c r="FD4" s="162"/>
      <c r="FE4" s="162"/>
      <c r="FF4" s="162"/>
      <c r="FG4" s="162"/>
      <c r="FH4" s="162"/>
      <c r="FI4" s="162"/>
      <c r="FJ4" s="162"/>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159</v>
      </c>
      <c r="BI5" s="49" t="s">
        <v>151</v>
      </c>
      <c r="BJ5" s="49" t="s">
        <v>152</v>
      </c>
      <c r="BK5" s="49" t="s">
        <v>153</v>
      </c>
      <c r="BL5" s="49" t="s">
        <v>154</v>
      </c>
      <c r="BM5" s="49" t="s">
        <v>155</v>
      </c>
      <c r="BN5" s="49" t="s">
        <v>156</v>
      </c>
      <c r="BO5" s="49" t="s">
        <v>157</v>
      </c>
      <c r="BP5" s="49" t="s">
        <v>160</v>
      </c>
      <c r="BQ5" s="49" t="s">
        <v>148</v>
      </c>
      <c r="BR5" s="49" t="s">
        <v>149</v>
      </c>
      <c r="BS5" s="49" t="s">
        <v>159</v>
      </c>
      <c r="BT5" s="49" t="s">
        <v>151</v>
      </c>
      <c r="BU5" s="49" t="s">
        <v>152</v>
      </c>
      <c r="BV5" s="49" t="s">
        <v>153</v>
      </c>
      <c r="BW5" s="49" t="s">
        <v>154</v>
      </c>
      <c r="BX5" s="49" t="s">
        <v>155</v>
      </c>
      <c r="BY5" s="49" t="s">
        <v>156</v>
      </c>
      <c r="BZ5" s="49" t="s">
        <v>157</v>
      </c>
      <c r="CA5" s="49" t="s">
        <v>147</v>
      </c>
      <c r="CB5" s="49" t="s">
        <v>158</v>
      </c>
      <c r="CC5" s="49" t="s">
        <v>149</v>
      </c>
      <c r="CD5" s="49" t="s">
        <v>150</v>
      </c>
      <c r="CE5" s="49" t="s">
        <v>161</v>
      </c>
      <c r="CF5" s="49" t="s">
        <v>152</v>
      </c>
      <c r="CG5" s="49" t="s">
        <v>153</v>
      </c>
      <c r="CH5" s="49" t="s">
        <v>154</v>
      </c>
      <c r="CI5" s="49" t="s">
        <v>155</v>
      </c>
      <c r="CJ5" s="49" t="s">
        <v>156</v>
      </c>
      <c r="CK5" s="49" t="s">
        <v>157</v>
      </c>
      <c r="CL5" s="49" t="s">
        <v>147</v>
      </c>
      <c r="CM5" s="49" t="s">
        <v>158</v>
      </c>
      <c r="CN5" s="49" t="s">
        <v>162</v>
      </c>
      <c r="CO5" s="49" t="s">
        <v>150</v>
      </c>
      <c r="CP5" s="49" t="s">
        <v>151</v>
      </c>
      <c r="CQ5" s="49" t="s">
        <v>152</v>
      </c>
      <c r="CR5" s="49" t="s">
        <v>153</v>
      </c>
      <c r="CS5" s="49" t="s">
        <v>154</v>
      </c>
      <c r="CT5" s="49" t="s">
        <v>155</v>
      </c>
      <c r="CU5" s="49" t="s">
        <v>156</v>
      </c>
      <c r="CV5" s="49" t="s">
        <v>157</v>
      </c>
      <c r="CW5" s="49" t="s">
        <v>160</v>
      </c>
      <c r="CX5" s="49" t="s">
        <v>148</v>
      </c>
      <c r="CY5" s="49" t="s">
        <v>162</v>
      </c>
      <c r="CZ5" s="49" t="s">
        <v>159</v>
      </c>
      <c r="DA5" s="49" t="s">
        <v>151</v>
      </c>
      <c r="DB5" s="49" t="s">
        <v>152</v>
      </c>
      <c r="DC5" s="49" t="s">
        <v>153</v>
      </c>
      <c r="DD5" s="49" t="s">
        <v>154</v>
      </c>
      <c r="DE5" s="49" t="s">
        <v>155</v>
      </c>
      <c r="DF5" s="49" t="s">
        <v>156</v>
      </c>
      <c r="DG5" s="49" t="s">
        <v>157</v>
      </c>
      <c r="DH5" s="49" t="s">
        <v>160</v>
      </c>
      <c r="DI5" s="49" t="s">
        <v>148</v>
      </c>
      <c r="DJ5" s="49" t="s">
        <v>162</v>
      </c>
      <c r="DK5" s="49" t="s">
        <v>159</v>
      </c>
      <c r="DL5" s="49" t="s">
        <v>151</v>
      </c>
      <c r="DM5" s="49" t="s">
        <v>152</v>
      </c>
      <c r="DN5" s="49" t="s">
        <v>153</v>
      </c>
      <c r="DO5" s="49" t="s">
        <v>154</v>
      </c>
      <c r="DP5" s="49" t="s">
        <v>155</v>
      </c>
      <c r="DQ5" s="49" t="s">
        <v>156</v>
      </c>
      <c r="DR5" s="49" t="s">
        <v>157</v>
      </c>
      <c r="DS5" s="49" t="s">
        <v>160</v>
      </c>
      <c r="DT5" s="49" t="s">
        <v>158</v>
      </c>
      <c r="DU5" s="49" t="s">
        <v>162</v>
      </c>
      <c r="DV5" s="49" t="s">
        <v>150</v>
      </c>
      <c r="DW5" s="49" t="s">
        <v>161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158</v>
      </c>
      <c r="EQ5" s="49" t="s">
        <v>162</v>
      </c>
      <c r="ER5" s="49" t="s">
        <v>150</v>
      </c>
      <c r="ES5" s="49" t="s">
        <v>161</v>
      </c>
      <c r="ET5" s="49" t="s">
        <v>152</v>
      </c>
      <c r="EU5" s="49" t="s">
        <v>153</v>
      </c>
      <c r="EV5" s="49" t="s">
        <v>154</v>
      </c>
      <c r="EW5" s="49" t="s">
        <v>155</v>
      </c>
      <c r="EX5" s="49" t="s">
        <v>156</v>
      </c>
      <c r="EY5" s="49" t="s">
        <v>163</v>
      </c>
      <c r="EZ5" s="49" t="s">
        <v>147</v>
      </c>
      <c r="FA5" s="49" t="s">
        <v>158</v>
      </c>
      <c r="FB5" s="49" t="s">
        <v>162</v>
      </c>
      <c r="FC5" s="49" t="s">
        <v>159</v>
      </c>
      <c r="FD5" s="49" t="s">
        <v>151</v>
      </c>
      <c r="FE5" s="49" t="s">
        <v>152</v>
      </c>
      <c r="FF5" s="49" t="s">
        <v>153</v>
      </c>
      <c r="FG5" s="49" t="s">
        <v>154</v>
      </c>
      <c r="FH5" s="49" t="s">
        <v>155</v>
      </c>
      <c r="FI5" s="49" t="s">
        <v>156</v>
      </c>
      <c r="FJ5" s="49" t="s">
        <v>157</v>
      </c>
    </row>
    <row r="6" spans="1:166" s="54" customFormat="1" x14ac:dyDescent="0.15">
      <c r="A6" s="35" t="s">
        <v>164</v>
      </c>
      <c r="B6" s="50">
        <f>B8</f>
        <v>2023</v>
      </c>
      <c r="C6" s="50">
        <f t="shared" ref="C6:M6" si="2">C8</f>
        <v>62031</v>
      </c>
      <c r="D6" s="50">
        <f t="shared" si="2"/>
        <v>46</v>
      </c>
      <c r="E6" s="50">
        <f t="shared" si="2"/>
        <v>6</v>
      </c>
      <c r="F6" s="50">
        <f t="shared" si="2"/>
        <v>0</v>
      </c>
      <c r="G6" s="50">
        <f t="shared" si="2"/>
        <v>1</v>
      </c>
      <c r="H6" s="159" t="str">
        <f>IF(H8&lt;&gt;I8,H8,"")&amp;IF(I8&lt;&gt;J8,I8,"")&amp;"　"&amp;J8</f>
        <v>山形県鶴岡市　荘内病院</v>
      </c>
      <c r="I6" s="160"/>
      <c r="J6" s="161"/>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26</v>
      </c>
      <c r="R6" s="50" t="str">
        <f t="shared" si="3"/>
        <v>対象</v>
      </c>
      <c r="S6" s="50" t="str">
        <f t="shared" si="3"/>
        <v>ド 透 I 未 訓 ガ</v>
      </c>
      <c r="T6" s="50" t="str">
        <f t="shared" si="3"/>
        <v>救 臨 災 地</v>
      </c>
      <c r="U6" s="51">
        <f>U8</f>
        <v>118692</v>
      </c>
      <c r="V6" s="51">
        <f>V8</f>
        <v>39822</v>
      </c>
      <c r="W6" s="50" t="str">
        <f>W8</f>
        <v>非該当</v>
      </c>
      <c r="X6" s="50" t="str">
        <f t="shared" ref="X6" si="4">X8</f>
        <v>非該当</v>
      </c>
      <c r="Y6" s="50" t="str">
        <f t="shared" si="3"/>
        <v>７：１</v>
      </c>
      <c r="Z6" s="51">
        <f t="shared" si="3"/>
        <v>521</v>
      </c>
      <c r="AA6" s="51" t="str">
        <f t="shared" si="3"/>
        <v>-</v>
      </c>
      <c r="AB6" s="51" t="str">
        <f t="shared" si="3"/>
        <v>-</v>
      </c>
      <c r="AC6" s="51" t="str">
        <f t="shared" si="3"/>
        <v>-</v>
      </c>
      <c r="AD6" s="51" t="str">
        <f t="shared" si="3"/>
        <v>-</v>
      </c>
      <c r="AE6" s="51">
        <f t="shared" si="3"/>
        <v>521</v>
      </c>
      <c r="AF6" s="51">
        <f t="shared" si="3"/>
        <v>511</v>
      </c>
      <c r="AG6" s="51" t="str">
        <f t="shared" si="3"/>
        <v>-</v>
      </c>
      <c r="AH6" s="51">
        <f t="shared" si="3"/>
        <v>511</v>
      </c>
      <c r="AI6" s="52">
        <f>IF(AI8="-",NA(),AI8)</f>
        <v>98</v>
      </c>
      <c r="AJ6" s="52">
        <f t="shared" ref="AJ6:AR6" si="5">IF(AJ8="-",NA(),AJ8)</f>
        <v>103.6</v>
      </c>
      <c r="AK6" s="52">
        <f t="shared" si="5"/>
        <v>104.3</v>
      </c>
      <c r="AL6" s="52">
        <f t="shared" si="5"/>
        <v>104.3</v>
      </c>
      <c r="AM6" s="52">
        <f t="shared" si="5"/>
        <v>96.1</v>
      </c>
      <c r="AN6" s="52">
        <f t="shared" si="5"/>
        <v>99.2</v>
      </c>
      <c r="AO6" s="52">
        <f t="shared" si="5"/>
        <v>102.9</v>
      </c>
      <c r="AP6" s="52">
        <f t="shared" si="5"/>
        <v>106.1</v>
      </c>
      <c r="AQ6" s="52">
        <f t="shared" si="5"/>
        <v>102.9</v>
      </c>
      <c r="AR6" s="52">
        <f t="shared" si="5"/>
        <v>97.4</v>
      </c>
      <c r="AS6" s="52" t="str">
        <f>IF(AS8="-","【-】","【"&amp;SUBSTITUTE(TEXT(AS8,"#,##0.0"),"-","△")&amp;"】")</f>
        <v>【96.6】</v>
      </c>
      <c r="AT6" s="52">
        <f>IF(AT8="-",NA(),AT8)</f>
        <v>88.9</v>
      </c>
      <c r="AU6" s="52">
        <f t="shared" ref="AU6:BC6" si="6">IF(AU8="-",NA(),AU8)</f>
        <v>87.9</v>
      </c>
      <c r="AV6" s="52">
        <f t="shared" si="6"/>
        <v>88.6</v>
      </c>
      <c r="AW6" s="52">
        <f t="shared" si="6"/>
        <v>90.4</v>
      </c>
      <c r="AX6" s="52">
        <f t="shared" si="6"/>
        <v>88.3</v>
      </c>
      <c r="AY6" s="52">
        <f t="shared" si="6"/>
        <v>93.7</v>
      </c>
      <c r="AZ6" s="52">
        <f t="shared" si="6"/>
        <v>88.7</v>
      </c>
      <c r="BA6" s="52">
        <f t="shared" si="6"/>
        <v>90.6</v>
      </c>
      <c r="BB6" s="52">
        <f t="shared" si="6"/>
        <v>90.6</v>
      </c>
      <c r="BC6" s="52">
        <f t="shared" si="6"/>
        <v>91.5</v>
      </c>
      <c r="BD6" s="52" t="str">
        <f>IF(BD8="-","【-】","【"&amp;SUBSTITUTE(TEXT(BD8,"#,##0.0"),"-","△")&amp;"】")</f>
        <v>【86.6】</v>
      </c>
      <c r="BE6" s="52">
        <f>IF(BE8="-",NA(),BE8)</f>
        <v>87.2</v>
      </c>
      <c r="BF6" s="52">
        <f t="shared" ref="BF6:BN6" si="7">IF(BF8="-",NA(),BF8)</f>
        <v>86.1</v>
      </c>
      <c r="BG6" s="52">
        <f t="shared" si="7"/>
        <v>86.8</v>
      </c>
      <c r="BH6" s="52">
        <f t="shared" si="7"/>
        <v>88.6</v>
      </c>
      <c r="BI6" s="52">
        <f t="shared" si="7"/>
        <v>86.4</v>
      </c>
      <c r="BJ6" s="52">
        <f t="shared" si="7"/>
        <v>91.6</v>
      </c>
      <c r="BK6" s="52">
        <f t="shared" si="7"/>
        <v>86.5</v>
      </c>
      <c r="BL6" s="52">
        <f t="shared" si="7"/>
        <v>88.6</v>
      </c>
      <c r="BM6" s="52">
        <f t="shared" si="7"/>
        <v>88.6</v>
      </c>
      <c r="BN6" s="52">
        <f t="shared" si="7"/>
        <v>89.5</v>
      </c>
      <c r="BO6" s="52" t="str">
        <f>IF(BO8="-","【-】","【"&amp;SUBSTITUTE(TEXT(BO8,"#,##0.0"),"-","△")&amp;"】")</f>
        <v>【83.9】</v>
      </c>
      <c r="BP6" s="52">
        <f>IF(BP8="-",NA(),BP8)</f>
        <v>75.400000000000006</v>
      </c>
      <c r="BQ6" s="52">
        <f t="shared" ref="BQ6:BY6" si="8">IF(BQ8="-",NA(),BQ8)</f>
        <v>68.400000000000006</v>
      </c>
      <c r="BR6" s="52">
        <f t="shared" si="8"/>
        <v>69.2</v>
      </c>
      <c r="BS6" s="52">
        <f t="shared" si="8"/>
        <v>70</v>
      </c>
      <c r="BT6" s="52">
        <f t="shared" si="8"/>
        <v>68.8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52801</v>
      </c>
      <c r="CB6" s="53">
        <f t="shared" ref="CB6:CJ6" si="9">IF(CB8="-",NA(),CB8)</f>
        <v>54554</v>
      </c>
      <c r="CC6" s="53">
        <f t="shared" si="9"/>
        <v>54557</v>
      </c>
      <c r="CD6" s="53">
        <f t="shared" si="9"/>
        <v>56891</v>
      </c>
      <c r="CE6" s="53">
        <f t="shared" si="9"/>
        <v>56821</v>
      </c>
      <c r="CF6" s="53">
        <f t="shared" si="9"/>
        <v>70630</v>
      </c>
      <c r="CG6" s="53">
        <f t="shared" si="9"/>
        <v>75766</v>
      </c>
      <c r="CH6" s="53">
        <f t="shared" si="9"/>
        <v>79610</v>
      </c>
      <c r="CI6" s="53">
        <f t="shared" si="9"/>
        <v>82275</v>
      </c>
      <c r="CJ6" s="53">
        <f t="shared" si="9"/>
        <v>83606</v>
      </c>
      <c r="CK6" s="52" t="str">
        <f>IF(CK8="-","【-】","【"&amp;SUBSTITUTE(TEXT(CK8,"#,##0"),"-","△")&amp;"】")</f>
        <v>【62,428】</v>
      </c>
      <c r="CL6" s="53">
        <f>IF(CL8="-",NA(),CL8)</f>
        <v>14809</v>
      </c>
      <c r="CM6" s="53">
        <f t="shared" ref="CM6:CU6" si="10">IF(CM8="-",NA(),CM8)</f>
        <v>15148</v>
      </c>
      <c r="CN6" s="53">
        <f t="shared" si="10"/>
        <v>15424</v>
      </c>
      <c r="CO6" s="53">
        <f t="shared" si="10"/>
        <v>15622</v>
      </c>
      <c r="CP6" s="53">
        <f t="shared" si="10"/>
        <v>16714</v>
      </c>
      <c r="CQ6" s="53">
        <f t="shared" si="10"/>
        <v>20687</v>
      </c>
      <c r="CR6" s="53">
        <f t="shared" si="10"/>
        <v>22637</v>
      </c>
      <c r="CS6" s="53">
        <f t="shared" si="10"/>
        <v>23244</v>
      </c>
      <c r="CT6" s="53">
        <f t="shared" si="10"/>
        <v>23704</v>
      </c>
      <c r="CU6" s="53">
        <f t="shared" si="10"/>
        <v>25007</v>
      </c>
      <c r="CV6" s="52" t="str">
        <f>IF(CV8="-","【-】","【"&amp;SUBSTITUTE(TEXT(CV8,"#,##0"),"-","△")&amp;"】")</f>
        <v>【18,236】</v>
      </c>
      <c r="CW6" s="52">
        <f>IF(CW8="-",NA(),CW8)</f>
        <v>58.5</v>
      </c>
      <c r="CX6" s="52">
        <f t="shared" ref="CX6:DF6" si="11">IF(CX8="-",NA(),CX8)</f>
        <v>62.3</v>
      </c>
      <c r="CY6" s="52">
        <f t="shared" si="11"/>
        <v>61.7</v>
      </c>
      <c r="CZ6" s="52">
        <f t="shared" si="11"/>
        <v>59.4</v>
      </c>
      <c r="DA6" s="52">
        <f t="shared" si="11"/>
        <v>60.6</v>
      </c>
      <c r="DB6" s="52">
        <f t="shared" si="11"/>
        <v>47.7</v>
      </c>
      <c r="DC6" s="52">
        <f t="shared" si="11"/>
        <v>51.8</v>
      </c>
      <c r="DD6" s="52">
        <f t="shared" si="11"/>
        <v>49.6</v>
      </c>
      <c r="DE6" s="52">
        <f t="shared" si="11"/>
        <v>48.8</v>
      </c>
      <c r="DF6" s="52">
        <f t="shared" si="11"/>
        <v>48.6</v>
      </c>
      <c r="DG6" s="52" t="str">
        <f>IF(DG8="-","【-】","【"&amp;SUBSTITUTE(TEXT(DG8,"#,##0.0"),"-","△")&amp;"】")</f>
        <v>【56.1】</v>
      </c>
      <c r="DH6" s="52">
        <f>IF(DH8="-",NA(),DH8)</f>
        <v>20.100000000000001</v>
      </c>
      <c r="DI6" s="52">
        <f t="shared" ref="DI6:DQ6" si="12">IF(DI8="-",NA(),DI8)</f>
        <v>20.7</v>
      </c>
      <c r="DJ6" s="52">
        <f t="shared" si="12"/>
        <v>21.1</v>
      </c>
      <c r="DK6" s="52">
        <f t="shared" si="12"/>
        <v>21.6</v>
      </c>
      <c r="DL6" s="52">
        <f t="shared" si="12"/>
        <v>22.4</v>
      </c>
      <c r="DM6" s="52">
        <f t="shared" si="12"/>
        <v>29.2</v>
      </c>
      <c r="DN6" s="52">
        <f t="shared" si="12"/>
        <v>29</v>
      </c>
      <c r="DO6" s="52">
        <f t="shared" si="12"/>
        <v>29.2</v>
      </c>
      <c r="DP6" s="52">
        <f t="shared" si="12"/>
        <v>29.4</v>
      </c>
      <c r="DQ6" s="52">
        <f t="shared" si="12"/>
        <v>30.9</v>
      </c>
      <c r="DR6" s="52" t="str">
        <f>IF(DR8="-","【-】","【"&amp;SUBSTITUTE(TEXT(DR8,"#,##0.0"),"-","△")&amp;"】")</f>
        <v>【26.4】</v>
      </c>
      <c r="DS6" s="52">
        <f>IF(DS8="-",NA(),DS8)</f>
        <v>117.1</v>
      </c>
      <c r="DT6" s="52">
        <f t="shared" ref="DT6:EB6" si="13">IF(DT8="-",NA(),DT8)</f>
        <v>119.2</v>
      </c>
      <c r="DU6" s="52">
        <f t="shared" si="13"/>
        <v>107.4</v>
      </c>
      <c r="DV6" s="52">
        <f t="shared" si="13"/>
        <v>94.6</v>
      </c>
      <c r="DW6" s="52">
        <f t="shared" si="13"/>
        <v>99.9</v>
      </c>
      <c r="DX6" s="52">
        <f t="shared" si="13"/>
        <v>27</v>
      </c>
      <c r="DY6" s="52">
        <f t="shared" si="13"/>
        <v>34.200000000000003</v>
      </c>
      <c r="DZ6" s="52">
        <f t="shared" si="13"/>
        <v>29.2</v>
      </c>
      <c r="EA6" s="52">
        <f t="shared" si="13"/>
        <v>25.3</v>
      </c>
      <c r="EB6" s="52">
        <f t="shared" si="13"/>
        <v>21</v>
      </c>
      <c r="EC6" s="52" t="str">
        <f>IF(EC8="-","【-】","【"&amp;SUBSTITUTE(TEXT(EC8,"#,##0.0"),"-","△")&amp;"】")</f>
        <v>【54.5】</v>
      </c>
      <c r="ED6" s="52">
        <f>IF(ED8="-",NA(),ED8)</f>
        <v>63.5</v>
      </c>
      <c r="EE6" s="52">
        <f t="shared" ref="EE6:EM6" si="14">IF(EE8="-",NA(),EE8)</f>
        <v>65</v>
      </c>
      <c r="EF6" s="52">
        <f t="shared" si="14"/>
        <v>66.5</v>
      </c>
      <c r="EG6" s="52">
        <f t="shared" si="14"/>
        <v>64.7</v>
      </c>
      <c r="EH6" s="52">
        <f t="shared" si="14"/>
        <v>65.5</v>
      </c>
      <c r="EI6" s="52">
        <f t="shared" si="14"/>
        <v>52.5</v>
      </c>
      <c r="EJ6" s="52">
        <f t="shared" si="14"/>
        <v>54</v>
      </c>
      <c r="EK6" s="52">
        <f t="shared" si="14"/>
        <v>55.4</v>
      </c>
      <c r="EL6" s="52">
        <f t="shared" si="14"/>
        <v>55.5</v>
      </c>
      <c r="EM6" s="52">
        <f t="shared" si="14"/>
        <v>56</v>
      </c>
      <c r="EN6" s="52" t="str">
        <f>IF(EN8="-","【-】","【"&amp;SUBSTITUTE(TEXT(EN8,"#,##0.0"),"-","△")&amp;"】")</f>
        <v>【57.0】</v>
      </c>
      <c r="EO6" s="52">
        <f>IF(EO8="-",NA(),EO8)</f>
        <v>70.8</v>
      </c>
      <c r="EP6" s="52">
        <f t="shared" ref="EP6:EX6" si="15">IF(EP8="-",NA(),EP8)</f>
        <v>73.2</v>
      </c>
      <c r="EQ6" s="52">
        <f t="shared" si="15"/>
        <v>76</v>
      </c>
      <c r="ER6" s="52">
        <f t="shared" si="15"/>
        <v>68.2</v>
      </c>
      <c r="ES6" s="52">
        <f t="shared" si="15"/>
        <v>70.400000000000006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52364211</v>
      </c>
      <c r="FA6" s="53">
        <f t="shared" ref="FA6:FI6" si="16">IF(FA8="-",NA(),FA8)</f>
        <v>53128785</v>
      </c>
      <c r="FB6" s="53">
        <f t="shared" si="16"/>
        <v>53247866</v>
      </c>
      <c r="FC6" s="53">
        <f t="shared" si="16"/>
        <v>53522163</v>
      </c>
      <c r="FD6" s="53">
        <f t="shared" si="16"/>
        <v>54727881</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165</v>
      </c>
      <c r="B7" s="50">
        <f t="shared" ref="B7:AH7" si="17">B8</f>
        <v>2023</v>
      </c>
      <c r="C7" s="50">
        <f t="shared" si="17"/>
        <v>62031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26</v>
      </c>
      <c r="R7" s="50" t="str">
        <f t="shared" si="17"/>
        <v>対象</v>
      </c>
      <c r="S7" s="50" t="str">
        <f t="shared" si="17"/>
        <v>ド 透 I 未 訓 ガ</v>
      </c>
      <c r="T7" s="50" t="str">
        <f t="shared" si="17"/>
        <v>救 臨 災 地</v>
      </c>
      <c r="U7" s="51">
        <f>U8</f>
        <v>118692</v>
      </c>
      <c r="V7" s="51">
        <f>V8</f>
        <v>39822</v>
      </c>
      <c r="W7" s="50" t="str">
        <f>W8</f>
        <v>非該当</v>
      </c>
      <c r="X7" s="50" t="str">
        <f t="shared" si="17"/>
        <v>非該当</v>
      </c>
      <c r="Y7" s="50" t="str">
        <f t="shared" si="17"/>
        <v>７：１</v>
      </c>
      <c r="Z7" s="51">
        <f t="shared" si="17"/>
        <v>521</v>
      </c>
      <c r="AA7" s="51" t="str">
        <f t="shared" si="17"/>
        <v>-</v>
      </c>
      <c r="AB7" s="51" t="str">
        <f t="shared" si="17"/>
        <v>-</v>
      </c>
      <c r="AC7" s="51" t="str">
        <f t="shared" si="17"/>
        <v>-</v>
      </c>
      <c r="AD7" s="51" t="str">
        <f t="shared" si="17"/>
        <v>-</v>
      </c>
      <c r="AE7" s="51">
        <f t="shared" si="17"/>
        <v>521</v>
      </c>
      <c r="AF7" s="51">
        <f t="shared" si="17"/>
        <v>511</v>
      </c>
      <c r="AG7" s="51" t="str">
        <f t="shared" si="17"/>
        <v>-</v>
      </c>
      <c r="AH7" s="51">
        <f t="shared" si="17"/>
        <v>511</v>
      </c>
      <c r="AI7" s="52">
        <f>AI8</f>
        <v>98</v>
      </c>
      <c r="AJ7" s="52">
        <f t="shared" ref="AJ7:AR7" si="18">AJ8</f>
        <v>103.6</v>
      </c>
      <c r="AK7" s="52">
        <f t="shared" si="18"/>
        <v>104.3</v>
      </c>
      <c r="AL7" s="52">
        <f t="shared" si="18"/>
        <v>104.3</v>
      </c>
      <c r="AM7" s="52">
        <f t="shared" si="18"/>
        <v>96.1</v>
      </c>
      <c r="AN7" s="52">
        <f t="shared" si="18"/>
        <v>99.2</v>
      </c>
      <c r="AO7" s="52">
        <f t="shared" si="18"/>
        <v>102.9</v>
      </c>
      <c r="AP7" s="52">
        <f t="shared" si="18"/>
        <v>106.1</v>
      </c>
      <c r="AQ7" s="52">
        <f t="shared" si="18"/>
        <v>102.9</v>
      </c>
      <c r="AR7" s="52">
        <f t="shared" si="18"/>
        <v>97.4</v>
      </c>
      <c r="AS7" s="52"/>
      <c r="AT7" s="52">
        <f>AT8</f>
        <v>88.9</v>
      </c>
      <c r="AU7" s="52">
        <f t="shared" ref="AU7:BC7" si="19">AU8</f>
        <v>87.9</v>
      </c>
      <c r="AV7" s="52">
        <f t="shared" si="19"/>
        <v>88.6</v>
      </c>
      <c r="AW7" s="52">
        <f t="shared" si="19"/>
        <v>90.4</v>
      </c>
      <c r="AX7" s="52">
        <f t="shared" si="19"/>
        <v>88.3</v>
      </c>
      <c r="AY7" s="52">
        <f t="shared" si="19"/>
        <v>93.7</v>
      </c>
      <c r="AZ7" s="52">
        <f t="shared" si="19"/>
        <v>88.7</v>
      </c>
      <c r="BA7" s="52">
        <f t="shared" si="19"/>
        <v>90.6</v>
      </c>
      <c r="BB7" s="52">
        <f t="shared" si="19"/>
        <v>90.6</v>
      </c>
      <c r="BC7" s="52">
        <f t="shared" si="19"/>
        <v>91.5</v>
      </c>
      <c r="BD7" s="52"/>
      <c r="BE7" s="52">
        <f>BE8</f>
        <v>87.2</v>
      </c>
      <c r="BF7" s="52">
        <f t="shared" ref="BF7:BN7" si="20">BF8</f>
        <v>86.1</v>
      </c>
      <c r="BG7" s="52">
        <f t="shared" si="20"/>
        <v>86.8</v>
      </c>
      <c r="BH7" s="52">
        <f t="shared" si="20"/>
        <v>88.6</v>
      </c>
      <c r="BI7" s="52">
        <f t="shared" si="20"/>
        <v>86.4</v>
      </c>
      <c r="BJ7" s="52">
        <f t="shared" si="20"/>
        <v>91.6</v>
      </c>
      <c r="BK7" s="52">
        <f t="shared" si="20"/>
        <v>86.5</v>
      </c>
      <c r="BL7" s="52">
        <f t="shared" si="20"/>
        <v>88.6</v>
      </c>
      <c r="BM7" s="52">
        <f t="shared" si="20"/>
        <v>88.6</v>
      </c>
      <c r="BN7" s="52">
        <f t="shared" si="20"/>
        <v>89.5</v>
      </c>
      <c r="BO7" s="52"/>
      <c r="BP7" s="52">
        <f>BP8</f>
        <v>75.400000000000006</v>
      </c>
      <c r="BQ7" s="52">
        <f t="shared" ref="BQ7:BY7" si="21">BQ8</f>
        <v>68.400000000000006</v>
      </c>
      <c r="BR7" s="52">
        <f t="shared" si="21"/>
        <v>69.2</v>
      </c>
      <c r="BS7" s="52">
        <f t="shared" si="21"/>
        <v>70</v>
      </c>
      <c r="BT7" s="52">
        <f t="shared" si="21"/>
        <v>68.8</v>
      </c>
      <c r="BU7" s="52">
        <f t="shared" si="21"/>
        <v>79.8</v>
      </c>
      <c r="BV7" s="52">
        <f t="shared" si="21"/>
        <v>70.599999999999994</v>
      </c>
      <c r="BW7" s="52">
        <f t="shared" si="21"/>
        <v>71.400000000000006</v>
      </c>
      <c r="BX7" s="52">
        <f t="shared" si="21"/>
        <v>72.2</v>
      </c>
      <c r="BY7" s="52">
        <f t="shared" si="21"/>
        <v>74.400000000000006</v>
      </c>
      <c r="BZ7" s="52"/>
      <c r="CA7" s="53">
        <f>CA8</f>
        <v>52801</v>
      </c>
      <c r="CB7" s="53">
        <f t="shared" ref="CB7:CJ7" si="22">CB8</f>
        <v>54554</v>
      </c>
      <c r="CC7" s="53">
        <f t="shared" si="22"/>
        <v>54557</v>
      </c>
      <c r="CD7" s="53">
        <f t="shared" si="22"/>
        <v>56891</v>
      </c>
      <c r="CE7" s="53">
        <f t="shared" si="22"/>
        <v>56821</v>
      </c>
      <c r="CF7" s="53">
        <f t="shared" si="22"/>
        <v>70630</v>
      </c>
      <c r="CG7" s="53">
        <f t="shared" si="22"/>
        <v>75766</v>
      </c>
      <c r="CH7" s="53">
        <f t="shared" si="22"/>
        <v>79610</v>
      </c>
      <c r="CI7" s="53">
        <f t="shared" si="22"/>
        <v>82275</v>
      </c>
      <c r="CJ7" s="53">
        <f t="shared" si="22"/>
        <v>83606</v>
      </c>
      <c r="CK7" s="52"/>
      <c r="CL7" s="53">
        <f>CL8</f>
        <v>14809</v>
      </c>
      <c r="CM7" s="53">
        <f t="shared" ref="CM7:CU7" si="23">CM8</f>
        <v>15148</v>
      </c>
      <c r="CN7" s="53">
        <f t="shared" si="23"/>
        <v>15424</v>
      </c>
      <c r="CO7" s="53">
        <f t="shared" si="23"/>
        <v>15622</v>
      </c>
      <c r="CP7" s="53">
        <f t="shared" si="23"/>
        <v>16714</v>
      </c>
      <c r="CQ7" s="53">
        <f t="shared" si="23"/>
        <v>20687</v>
      </c>
      <c r="CR7" s="53">
        <f t="shared" si="23"/>
        <v>22637</v>
      </c>
      <c r="CS7" s="53">
        <f t="shared" si="23"/>
        <v>23244</v>
      </c>
      <c r="CT7" s="53">
        <f t="shared" si="23"/>
        <v>23704</v>
      </c>
      <c r="CU7" s="53">
        <f t="shared" si="23"/>
        <v>25007</v>
      </c>
      <c r="CV7" s="52"/>
      <c r="CW7" s="52">
        <f>CW8</f>
        <v>58.5</v>
      </c>
      <c r="CX7" s="52">
        <f t="shared" ref="CX7:DF7" si="24">CX8</f>
        <v>62.3</v>
      </c>
      <c r="CY7" s="52">
        <f t="shared" si="24"/>
        <v>61.7</v>
      </c>
      <c r="CZ7" s="52">
        <f t="shared" si="24"/>
        <v>59.4</v>
      </c>
      <c r="DA7" s="52">
        <f t="shared" si="24"/>
        <v>60.6</v>
      </c>
      <c r="DB7" s="52">
        <f t="shared" si="24"/>
        <v>47.7</v>
      </c>
      <c r="DC7" s="52">
        <f t="shared" si="24"/>
        <v>51.8</v>
      </c>
      <c r="DD7" s="52">
        <f t="shared" si="24"/>
        <v>49.6</v>
      </c>
      <c r="DE7" s="52">
        <f t="shared" si="24"/>
        <v>48.8</v>
      </c>
      <c r="DF7" s="52">
        <f t="shared" si="24"/>
        <v>48.6</v>
      </c>
      <c r="DG7" s="52"/>
      <c r="DH7" s="52">
        <f>DH8</f>
        <v>20.100000000000001</v>
      </c>
      <c r="DI7" s="52">
        <f t="shared" ref="DI7:DQ7" si="25">DI8</f>
        <v>20.7</v>
      </c>
      <c r="DJ7" s="52">
        <f t="shared" si="25"/>
        <v>21.1</v>
      </c>
      <c r="DK7" s="52">
        <f t="shared" si="25"/>
        <v>21.6</v>
      </c>
      <c r="DL7" s="52">
        <f t="shared" si="25"/>
        <v>22.4</v>
      </c>
      <c r="DM7" s="52">
        <f t="shared" si="25"/>
        <v>29.2</v>
      </c>
      <c r="DN7" s="52">
        <f t="shared" si="25"/>
        <v>29</v>
      </c>
      <c r="DO7" s="52">
        <f t="shared" si="25"/>
        <v>29.2</v>
      </c>
      <c r="DP7" s="52">
        <f t="shared" si="25"/>
        <v>29.4</v>
      </c>
      <c r="DQ7" s="52">
        <f t="shared" si="25"/>
        <v>30.9</v>
      </c>
      <c r="DR7" s="52"/>
      <c r="DS7" s="52">
        <f>DS8</f>
        <v>117.1</v>
      </c>
      <c r="DT7" s="52">
        <f t="shared" ref="DT7:EB7" si="26">DT8</f>
        <v>119.2</v>
      </c>
      <c r="DU7" s="52">
        <f t="shared" si="26"/>
        <v>107.4</v>
      </c>
      <c r="DV7" s="52">
        <f t="shared" si="26"/>
        <v>94.6</v>
      </c>
      <c r="DW7" s="52">
        <f t="shared" si="26"/>
        <v>99.9</v>
      </c>
      <c r="DX7" s="52">
        <f t="shared" si="26"/>
        <v>27</v>
      </c>
      <c r="DY7" s="52">
        <f t="shared" si="26"/>
        <v>34.200000000000003</v>
      </c>
      <c r="DZ7" s="52">
        <f t="shared" si="26"/>
        <v>29.2</v>
      </c>
      <c r="EA7" s="52">
        <f t="shared" si="26"/>
        <v>25.3</v>
      </c>
      <c r="EB7" s="52">
        <f t="shared" si="26"/>
        <v>21</v>
      </c>
      <c r="EC7" s="52"/>
      <c r="ED7" s="52">
        <f>ED8</f>
        <v>63.5</v>
      </c>
      <c r="EE7" s="52">
        <f t="shared" ref="EE7:EM7" si="27">EE8</f>
        <v>65</v>
      </c>
      <c r="EF7" s="52">
        <f t="shared" si="27"/>
        <v>66.5</v>
      </c>
      <c r="EG7" s="52">
        <f t="shared" si="27"/>
        <v>64.7</v>
      </c>
      <c r="EH7" s="52">
        <f t="shared" si="27"/>
        <v>65.5</v>
      </c>
      <c r="EI7" s="52">
        <f t="shared" si="27"/>
        <v>52.5</v>
      </c>
      <c r="EJ7" s="52">
        <f t="shared" si="27"/>
        <v>54</v>
      </c>
      <c r="EK7" s="52">
        <f t="shared" si="27"/>
        <v>55.4</v>
      </c>
      <c r="EL7" s="52">
        <f t="shared" si="27"/>
        <v>55.5</v>
      </c>
      <c r="EM7" s="52">
        <f t="shared" si="27"/>
        <v>56</v>
      </c>
      <c r="EN7" s="52"/>
      <c r="EO7" s="52">
        <f>EO8</f>
        <v>70.8</v>
      </c>
      <c r="EP7" s="52">
        <f t="shared" ref="EP7:EX7" si="28">EP8</f>
        <v>73.2</v>
      </c>
      <c r="EQ7" s="52">
        <f t="shared" si="28"/>
        <v>76</v>
      </c>
      <c r="ER7" s="52">
        <f t="shared" si="28"/>
        <v>68.2</v>
      </c>
      <c r="ES7" s="52">
        <f t="shared" si="28"/>
        <v>70.400000000000006</v>
      </c>
      <c r="ET7" s="52">
        <f t="shared" si="28"/>
        <v>67.900000000000006</v>
      </c>
      <c r="EU7" s="52">
        <f t="shared" si="28"/>
        <v>69.2</v>
      </c>
      <c r="EV7" s="52">
        <f t="shared" si="28"/>
        <v>70.8</v>
      </c>
      <c r="EW7" s="52">
        <f t="shared" si="28"/>
        <v>70.7</v>
      </c>
      <c r="EX7" s="52">
        <f t="shared" si="28"/>
        <v>70.3</v>
      </c>
      <c r="EY7" s="52"/>
      <c r="EZ7" s="53">
        <f>EZ8</f>
        <v>52364211</v>
      </c>
      <c r="FA7" s="53">
        <f t="shared" ref="FA7:FI7" si="29">FA8</f>
        <v>53128785</v>
      </c>
      <c r="FB7" s="53">
        <f t="shared" si="29"/>
        <v>53247866</v>
      </c>
      <c r="FC7" s="53">
        <f t="shared" si="29"/>
        <v>53522163</v>
      </c>
      <c r="FD7" s="53">
        <f t="shared" si="29"/>
        <v>54727881</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62031</v>
      </c>
      <c r="D8" s="55">
        <v>46</v>
      </c>
      <c r="E8" s="55">
        <v>6</v>
      </c>
      <c r="F8" s="55">
        <v>0</v>
      </c>
      <c r="G8" s="55">
        <v>1</v>
      </c>
      <c r="H8" s="55" t="s">
        <v>166</v>
      </c>
      <c r="I8" s="55" t="s">
        <v>167</v>
      </c>
      <c r="J8" s="55" t="s">
        <v>168</v>
      </c>
      <c r="K8" s="55" t="s">
        <v>169</v>
      </c>
      <c r="L8" s="55" t="s">
        <v>170</v>
      </c>
      <c r="M8" s="55" t="s">
        <v>171</v>
      </c>
      <c r="N8" s="55" t="s">
        <v>172</v>
      </c>
      <c r="O8" s="55" t="s">
        <v>173</v>
      </c>
      <c r="P8" s="55" t="s">
        <v>174</v>
      </c>
      <c r="Q8" s="56">
        <v>26</v>
      </c>
      <c r="R8" s="55" t="s">
        <v>175</v>
      </c>
      <c r="S8" s="55" t="s">
        <v>176</v>
      </c>
      <c r="T8" s="55" t="s">
        <v>177</v>
      </c>
      <c r="U8" s="56">
        <v>118692</v>
      </c>
      <c r="V8" s="56">
        <v>39822</v>
      </c>
      <c r="W8" s="55" t="s">
        <v>178</v>
      </c>
      <c r="X8" s="55" t="s">
        <v>178</v>
      </c>
      <c r="Y8" s="57" t="s">
        <v>179</v>
      </c>
      <c r="Z8" s="56">
        <v>521</v>
      </c>
      <c r="AA8" s="56" t="s">
        <v>40</v>
      </c>
      <c r="AB8" s="56" t="s">
        <v>40</v>
      </c>
      <c r="AC8" s="56" t="s">
        <v>40</v>
      </c>
      <c r="AD8" s="56" t="s">
        <v>40</v>
      </c>
      <c r="AE8" s="56">
        <v>521</v>
      </c>
      <c r="AF8" s="56">
        <v>511</v>
      </c>
      <c r="AG8" s="56" t="s">
        <v>40</v>
      </c>
      <c r="AH8" s="56">
        <v>511</v>
      </c>
      <c r="AI8" s="58">
        <v>98</v>
      </c>
      <c r="AJ8" s="58">
        <v>103.6</v>
      </c>
      <c r="AK8" s="58">
        <v>104.3</v>
      </c>
      <c r="AL8" s="58">
        <v>104.3</v>
      </c>
      <c r="AM8" s="58">
        <v>96.1</v>
      </c>
      <c r="AN8" s="58">
        <v>99.2</v>
      </c>
      <c r="AO8" s="58">
        <v>102.9</v>
      </c>
      <c r="AP8" s="58">
        <v>106.1</v>
      </c>
      <c r="AQ8" s="58">
        <v>102.9</v>
      </c>
      <c r="AR8" s="58">
        <v>97.4</v>
      </c>
      <c r="AS8" s="58">
        <v>96.6</v>
      </c>
      <c r="AT8" s="58">
        <v>88.9</v>
      </c>
      <c r="AU8" s="58">
        <v>87.9</v>
      </c>
      <c r="AV8" s="58">
        <v>88.6</v>
      </c>
      <c r="AW8" s="58">
        <v>90.4</v>
      </c>
      <c r="AX8" s="58">
        <v>88.3</v>
      </c>
      <c r="AY8" s="58">
        <v>93.7</v>
      </c>
      <c r="AZ8" s="58">
        <v>88.7</v>
      </c>
      <c r="BA8" s="58">
        <v>90.6</v>
      </c>
      <c r="BB8" s="58">
        <v>90.6</v>
      </c>
      <c r="BC8" s="58">
        <v>91.5</v>
      </c>
      <c r="BD8" s="58">
        <v>86.6</v>
      </c>
      <c r="BE8" s="59">
        <v>87.2</v>
      </c>
      <c r="BF8" s="59">
        <v>86.1</v>
      </c>
      <c r="BG8" s="59">
        <v>86.8</v>
      </c>
      <c r="BH8" s="59">
        <v>88.6</v>
      </c>
      <c r="BI8" s="59">
        <v>86.4</v>
      </c>
      <c r="BJ8" s="59">
        <v>91.6</v>
      </c>
      <c r="BK8" s="59">
        <v>86.5</v>
      </c>
      <c r="BL8" s="59">
        <v>88.6</v>
      </c>
      <c r="BM8" s="59">
        <v>88.6</v>
      </c>
      <c r="BN8" s="59">
        <v>89.5</v>
      </c>
      <c r="BO8" s="59">
        <v>83.9</v>
      </c>
      <c r="BP8" s="58">
        <v>75.400000000000006</v>
      </c>
      <c r="BQ8" s="58">
        <v>68.400000000000006</v>
      </c>
      <c r="BR8" s="58">
        <v>69.2</v>
      </c>
      <c r="BS8" s="58">
        <v>70</v>
      </c>
      <c r="BT8" s="58">
        <v>68.8</v>
      </c>
      <c r="BU8" s="58">
        <v>79.8</v>
      </c>
      <c r="BV8" s="58">
        <v>70.599999999999994</v>
      </c>
      <c r="BW8" s="58">
        <v>71.400000000000006</v>
      </c>
      <c r="BX8" s="58">
        <v>72.2</v>
      </c>
      <c r="BY8" s="58">
        <v>74.400000000000006</v>
      </c>
      <c r="BZ8" s="58">
        <v>68.7</v>
      </c>
      <c r="CA8" s="59">
        <v>52801</v>
      </c>
      <c r="CB8" s="59">
        <v>54554</v>
      </c>
      <c r="CC8" s="59">
        <v>54557</v>
      </c>
      <c r="CD8" s="59">
        <v>56891</v>
      </c>
      <c r="CE8" s="59">
        <v>56821</v>
      </c>
      <c r="CF8" s="59">
        <v>70630</v>
      </c>
      <c r="CG8" s="59">
        <v>75766</v>
      </c>
      <c r="CH8" s="59">
        <v>79610</v>
      </c>
      <c r="CI8" s="59">
        <v>82275</v>
      </c>
      <c r="CJ8" s="59">
        <v>83606</v>
      </c>
      <c r="CK8" s="58">
        <v>62428</v>
      </c>
      <c r="CL8" s="59">
        <v>14809</v>
      </c>
      <c r="CM8" s="59">
        <v>15148</v>
      </c>
      <c r="CN8" s="59">
        <v>15424</v>
      </c>
      <c r="CO8" s="59">
        <v>15622</v>
      </c>
      <c r="CP8" s="59">
        <v>16714</v>
      </c>
      <c r="CQ8" s="59">
        <v>20687</v>
      </c>
      <c r="CR8" s="59">
        <v>22637</v>
      </c>
      <c r="CS8" s="59">
        <v>23244</v>
      </c>
      <c r="CT8" s="59">
        <v>23704</v>
      </c>
      <c r="CU8" s="59">
        <v>25007</v>
      </c>
      <c r="CV8" s="58">
        <v>18236</v>
      </c>
      <c r="CW8" s="59">
        <v>58.5</v>
      </c>
      <c r="CX8" s="59">
        <v>62.3</v>
      </c>
      <c r="CY8" s="59">
        <v>61.7</v>
      </c>
      <c r="CZ8" s="59">
        <v>59.4</v>
      </c>
      <c r="DA8" s="59">
        <v>60.6</v>
      </c>
      <c r="DB8" s="59">
        <v>47.7</v>
      </c>
      <c r="DC8" s="59">
        <v>51.8</v>
      </c>
      <c r="DD8" s="59">
        <v>49.6</v>
      </c>
      <c r="DE8" s="59">
        <v>48.8</v>
      </c>
      <c r="DF8" s="59">
        <v>48.6</v>
      </c>
      <c r="DG8" s="59">
        <v>56.1</v>
      </c>
      <c r="DH8" s="59">
        <v>20.100000000000001</v>
      </c>
      <c r="DI8" s="59">
        <v>20.7</v>
      </c>
      <c r="DJ8" s="59">
        <v>21.1</v>
      </c>
      <c r="DK8" s="59">
        <v>21.6</v>
      </c>
      <c r="DL8" s="59">
        <v>22.4</v>
      </c>
      <c r="DM8" s="59">
        <v>29.2</v>
      </c>
      <c r="DN8" s="59">
        <v>29</v>
      </c>
      <c r="DO8" s="59">
        <v>29.2</v>
      </c>
      <c r="DP8" s="59">
        <v>29.4</v>
      </c>
      <c r="DQ8" s="59">
        <v>30.9</v>
      </c>
      <c r="DR8" s="59">
        <v>26.4</v>
      </c>
      <c r="DS8" s="59">
        <v>117.1</v>
      </c>
      <c r="DT8" s="59">
        <v>119.2</v>
      </c>
      <c r="DU8" s="59">
        <v>107.4</v>
      </c>
      <c r="DV8" s="59">
        <v>94.6</v>
      </c>
      <c r="DW8" s="59">
        <v>99.9</v>
      </c>
      <c r="DX8" s="59">
        <v>27</v>
      </c>
      <c r="DY8" s="59">
        <v>34.200000000000003</v>
      </c>
      <c r="DZ8" s="59">
        <v>29.2</v>
      </c>
      <c r="EA8" s="59">
        <v>25.3</v>
      </c>
      <c r="EB8" s="59">
        <v>21</v>
      </c>
      <c r="EC8" s="59">
        <v>54.5</v>
      </c>
      <c r="ED8" s="58">
        <v>63.5</v>
      </c>
      <c r="EE8" s="58">
        <v>65</v>
      </c>
      <c r="EF8" s="58">
        <v>66.5</v>
      </c>
      <c r="EG8" s="58">
        <v>64.7</v>
      </c>
      <c r="EH8" s="58">
        <v>65.5</v>
      </c>
      <c r="EI8" s="58">
        <v>52.5</v>
      </c>
      <c r="EJ8" s="58">
        <v>54</v>
      </c>
      <c r="EK8" s="58">
        <v>55.4</v>
      </c>
      <c r="EL8" s="58">
        <v>55.5</v>
      </c>
      <c r="EM8" s="58">
        <v>56</v>
      </c>
      <c r="EN8" s="58">
        <v>57</v>
      </c>
      <c r="EO8" s="58">
        <v>70.8</v>
      </c>
      <c r="EP8" s="58">
        <v>73.2</v>
      </c>
      <c r="EQ8" s="58">
        <v>76</v>
      </c>
      <c r="ER8" s="58">
        <v>68.2</v>
      </c>
      <c r="ES8" s="58">
        <v>70.400000000000006</v>
      </c>
      <c r="ET8" s="58">
        <v>67.900000000000006</v>
      </c>
      <c r="EU8" s="58">
        <v>69.2</v>
      </c>
      <c r="EV8" s="58">
        <v>70.8</v>
      </c>
      <c r="EW8" s="58">
        <v>70.7</v>
      </c>
      <c r="EX8" s="58">
        <v>70.3</v>
      </c>
      <c r="EY8" s="58">
        <v>70.400000000000006</v>
      </c>
      <c r="EZ8" s="59">
        <v>52364211</v>
      </c>
      <c r="FA8" s="59">
        <v>53128785</v>
      </c>
      <c r="FB8" s="59">
        <v>53247866</v>
      </c>
      <c r="FC8" s="59">
        <v>53522163</v>
      </c>
      <c r="FD8" s="59">
        <v>54727881</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2025-01-24T00:08:27Z</cp:lastPrinted>
  <dcterms:created xsi:type="dcterms:W3CDTF">2025-01-16T06:39:37Z</dcterms:created>
  <dcterms:modified xsi:type="dcterms:W3CDTF">2025-03-11T06:21:22Z</dcterms:modified>
  <cp:category/>
</cp:coreProperties>
</file>