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1.20.229\企画財政係\決算統計\R04決算統計\48_経営比較分析表\04_作成（常に最新）\"/>
    </mc:Choice>
  </mc:AlternateContent>
  <xr:revisionPtr revIDLastSave="0" documentId="13_ncr:1_{9C855FBE-A9B3-4D06-9565-BC18F935DDD4}" xr6:coauthVersionLast="47" xr6:coauthVersionMax="47" xr10:uidLastSave="{00000000-0000-0000-0000-000000000000}"/>
  <workbookProtection workbookAlgorithmName="SHA-512" workbookHashValue="o5cLMon6C3oMIsvZwmZI43XVF2trgZEbnvGYmrIXIjk0CDFjFjlJZs7s/M/5PZjrNd3mwn8YsxxBP4axCUtkAg==" workbookSaltValue="SBGxxfnFyj42/xbQUaMNig==" workbookSpinCount="100000" lockStructure="1"/>
  <bookViews>
    <workbookView xWindow="-120" yWindow="-120" windowWidth="20730" windowHeight="1116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Z79" i="4" s="1"/>
  <c r="EF7" i="5"/>
  <c r="EE7" i="5"/>
  <c r="ED7" i="5"/>
  <c r="EB7" i="5"/>
  <c r="BX80" i="4" s="1"/>
  <c r="EA7" i="5"/>
  <c r="DZ7" i="5"/>
  <c r="DY7" i="5"/>
  <c r="DX7" i="5"/>
  <c r="P80" i="4" s="1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AU7" i="5"/>
  <c r="AT7" i="5"/>
  <c r="AR7" i="5"/>
  <c r="BX34" i="4" s="1"/>
  <c r="AQ7" i="5"/>
  <c r="AP7" i="5"/>
  <c r="AO7" i="5"/>
  <c r="AN7" i="5"/>
  <c r="P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JW10" i="4" s="1"/>
  <c r="AC6" i="5"/>
  <c r="AB6" i="5"/>
  <c r="AA6" i="5"/>
  <c r="JW8" i="4" s="1"/>
  <c r="Z6" i="5"/>
  <c r="ID8" i="4" s="1"/>
  <c r="Y6" i="5"/>
  <c r="X6" i="5"/>
  <c r="W6" i="5"/>
  <c r="V6" i="5"/>
  <c r="AU12" i="4" s="1"/>
  <c r="U6" i="5"/>
  <c r="T6" i="5"/>
  <c r="FZ10" i="4" s="1"/>
  <c r="S6" i="5"/>
  <c r="R6" i="5"/>
  <c r="CN10" i="4" s="1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K90" i="4"/>
  <c r="J90" i="4"/>
  <c r="I90" i="4"/>
  <c r="G90" i="4"/>
  <c r="F90" i="4"/>
  <c r="E90" i="4"/>
  <c r="C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I80" i="4"/>
  <c r="AT80" i="4"/>
  <c r="AE80" i="4"/>
  <c r="MO79" i="4"/>
  <c r="LZ79" i="4"/>
  <c r="LK79" i="4"/>
  <c r="KV79" i="4"/>
  <c r="KG79" i="4"/>
  <c r="JB79" i="4"/>
  <c r="IM79" i="4"/>
  <c r="HX79" i="4"/>
  <c r="HI79" i="4"/>
  <c r="GT79" i="4"/>
  <c r="FO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LJ55" i="4"/>
  <c r="KU55" i="4"/>
  <c r="KF55" i="4"/>
  <c r="IZ55" i="4"/>
  <c r="IK55" i="4"/>
  <c r="HV55" i="4"/>
  <c r="HG55" i="4"/>
  <c r="GR55" i="4"/>
  <c r="FL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U33" i="4"/>
  <c r="KF33" i="4"/>
  <c r="IZ33" i="4"/>
  <c r="IK33" i="4"/>
  <c r="HV33" i="4"/>
  <c r="HG33" i="4"/>
  <c r="GR33" i="4"/>
  <c r="FL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B12" i="4"/>
  <c r="ID10" i="4"/>
  <c r="EG10" i="4"/>
  <c r="AU10" i="4"/>
  <c r="LP8" i="4"/>
  <c r="FZ8" i="4"/>
  <c r="EG8" i="4"/>
  <c r="CN8" i="4"/>
  <c r="AU8" i="4"/>
  <c r="B8" i="4"/>
  <c r="B6" i="4"/>
  <c r="JB78" i="4" l="1"/>
  <c r="IZ54" i="4"/>
  <c r="IZ32" i="4"/>
  <c r="FL54" i="4"/>
  <c r="FL32" i="4"/>
  <c r="MO78" i="4"/>
  <c r="MN32" i="4"/>
  <c r="FO78" i="4"/>
  <c r="BX78" i="4"/>
  <c r="BX54" i="4"/>
  <c r="BX32" i="4"/>
  <c r="MN54" i="4"/>
  <c r="C11" i="5"/>
  <c r="D11" i="5"/>
  <c r="E11" i="5"/>
  <c r="B11" i="5"/>
  <c r="GT78" i="4" l="1"/>
  <c r="GR54" i="4"/>
  <c r="GR32" i="4"/>
  <c r="DG78" i="4"/>
  <c r="DD54" i="4"/>
  <c r="DD32" i="4"/>
  <c r="KF54" i="4"/>
  <c r="P78" i="4"/>
  <c r="P54" i="4"/>
  <c r="P32" i="4"/>
  <c r="KG78" i="4"/>
  <c r="KF32" i="4"/>
  <c r="LZ78" i="4"/>
  <c r="LY54" i="4"/>
  <c r="LY32" i="4"/>
  <c r="IM78" i="4"/>
  <c r="IK54" i="4"/>
  <c r="IK32" i="4"/>
  <c r="BI78" i="4"/>
  <c r="BI54" i="4"/>
  <c r="BI32" i="4"/>
  <c r="EZ78" i="4"/>
  <c r="EW54" i="4"/>
  <c r="EW32" i="4"/>
  <c r="AT78" i="4"/>
  <c r="AT54" i="4"/>
  <c r="AT32" i="4"/>
  <c r="LK78" i="4"/>
  <c r="EH32" i="4"/>
  <c r="LJ54" i="4"/>
  <c r="LJ32" i="4"/>
  <c r="HX78" i="4"/>
  <c r="HV54" i="4"/>
  <c r="HV32" i="4"/>
  <c r="EK78" i="4"/>
  <c r="EH54" i="4"/>
  <c r="DV78" i="4"/>
  <c r="DS54" i="4"/>
  <c r="DS32" i="4"/>
  <c r="AE78" i="4"/>
  <c r="AE54" i="4"/>
  <c r="AE32" i="4"/>
  <c r="HG54" i="4"/>
  <c r="HI78" i="4"/>
  <c r="KV78" i="4"/>
  <c r="KU54" i="4"/>
  <c r="KU32" i="4"/>
  <c r="HG32" i="4"/>
</calcChain>
</file>

<file path=xl/sharedStrings.xml><?xml version="1.0" encoding="utf-8"?>
<sst xmlns="http://schemas.openxmlformats.org/spreadsheetml/2006/main" count="343" uniqueCount="185">
  <si>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</si>
  <si>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</si>
  <si>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</si>
  <si>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</si>
  <si>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</si>
  <si>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</si>
  <si>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</si>
  <si>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</si>
  <si>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</si>
  <si>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</si>
  <si>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</si>
  <si>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</si>
  <si>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</si>
  <si>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</si>
  <si>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</si>
  <si>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</si>
  <si>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</si>
  <si>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</si>
  <si>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</si>
  <si>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</si>
  <si>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</si>
  <si>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</si>
  <si>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</si>
  <si>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</si>
  <si>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</si>
  <si>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</si>
  <si>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</si>
  <si>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</si>
  <si>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</si>
  <si>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</si>
  <si>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</si>
  <si>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</si>
  <si>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</si>
  <si>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</si>
  <si>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</si>
  <si>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</si>
  <si>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</si>
  <si>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</si>
  <si>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</si>
  <si>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</si>
  <si>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</si>
  <si>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</si>
  <si>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</si>
  <si>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</si>
  <si>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</si>
  <si>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</si>
  <si>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</si>
  <si>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</si>
  <si>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</si>
  <si>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</si>
  <si>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</si>
  <si>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</si>
  <si>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</si>
  <si>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</si>
  <si>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</si>
  <si>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</si>
  <si>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</si>
  <si>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</si>
  <si>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</si>
  <si>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</si>
  <si>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</si>
  <si>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</si>
  <si>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</si>
  <si>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</si>
  <si>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</si>
  <si>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</si>
  <si>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</si>
  <si>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</si>
  <si>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</si>
  <si>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</si>
  <si>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</si>
  <si>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</si>
  <si>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</si>
  <si>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</si>
  <si>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</si>
  <si>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</si>
  <si>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</si>
  <si>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</si>
  <si>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</si>
  <si>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</si>
  <si>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</si>
  <si>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</si>
  <si>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</si>
  <si>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</si>
  <si>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</si>
  <si>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</si>
  <si>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</si>
  <si>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</si>
  <si>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</si>
  <si>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</si>
  <si>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</si>
  <si>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</si>
  <si>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</si>
  <si>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</si>
  <si>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</si>
  <si>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</si>
  <si>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</si>
  <si>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</si>
  <si>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</si>
  <si>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</si>
  <si>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</si>
  <si>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</si>
  <si>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</si>
  <si>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</si>
  <si>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</si>
  <si>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</si>
  <si>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</si>
  <si>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</si>
  <si>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</si>
  <si>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</si>
  <si>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</si>
  <si>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</si>
  <si>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</si>
  <si>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</si>
  <si>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</si>
  <si>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</si>
  <si>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</si>
  <si>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</si>
  <si>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</si>
  <si>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</si>
  <si>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</si>
  <si>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</si>
  <si>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</si>
  <si>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</si>
  <si>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</si>
  <si>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</si>
  <si>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</si>
  <si>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</si>
  <si>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</si>
  <si>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</si>
  <si>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</si>
  <si>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</si>
  <si>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</si>
  <si>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</si>
  <si>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</si>
  <si>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</si>
  <si>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</si>
  <si>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</si>
  <si>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</si>
  <si>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</si>
  <si>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</si>
  <si>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</si>
  <si>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</si>
  <si>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</si>
  <si>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</si>
  <si>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</si>
  <si>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</si>
  <si>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</si>
  <si>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</si>
  <si>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</si>
  <si>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</si>
  <si>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</si>
  <si>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</si>
  <si>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</si>
  <si>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</si>
  <si>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</si>
  <si>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</si>
  <si>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</si>
  <si>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</si>
  <si>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</si>
  <si>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</si>
  <si>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</si>
  <si>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山形県</t>
  </si>
  <si>
    <t>鶴岡市</t>
  </si>
  <si>
    <t>荘内病院</t>
  </si>
  <si>
    <t>条例全部</t>
  </si>
  <si>
    <t>病院事業</t>
  </si>
  <si>
    <t>一般病院</t>
  </si>
  <si>
    <t>500床以上</t>
  </si>
  <si>
    <t>自治体職員</t>
  </si>
  <si>
    <t>直営</t>
  </si>
  <si>
    <t>対象</t>
  </si>
  <si>
    <t>ド 透 I 未 訓 ガ</t>
  </si>
  <si>
    <t>救 臨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</si>
  <si>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</si>
  <si>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</si>
  <si>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</si>
  <si>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</si>
  <si>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</si>
  <si>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</si>
  <si>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</si>
  <si>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鶴岡市を中心とする庄内南部地域の基幹病院として、急性期医療のほか、救急医療、小児・周産期医療、災害医療などの不採算・特殊部門に関わる医療を提供しており、地域住民の幅広いニーズに応えている。
急性期から回復期・慢性期まで、切れ目のない安心・安全な医療の提供が地域に求められている中、当院は、地域の関係機関と連携を強化しながら、中核的な急性期医療機関としての役割を担っている。</t>
    <rPh sb="0" eb="3">
      <t>ツルオカシ</t>
    </rPh>
    <rPh sb="4" eb="6">
      <t>チュウシン</t>
    </rPh>
    <rPh sb="9" eb="11">
      <t>ショウナイ</t>
    </rPh>
    <rPh sb="11" eb="15">
      <t>ナンブチイキ</t>
    </rPh>
    <rPh sb="16" eb="20">
      <t>キカンビョウイン</t>
    </rPh>
    <rPh sb="24" eb="27">
      <t>キュウセイキ</t>
    </rPh>
    <rPh sb="27" eb="29">
      <t>イリョウ</t>
    </rPh>
    <rPh sb="33" eb="37">
      <t>キュウキュウイリョウ</t>
    </rPh>
    <rPh sb="38" eb="40">
      <t>ショウニ</t>
    </rPh>
    <rPh sb="41" eb="44">
      <t>シュウサンキ</t>
    </rPh>
    <rPh sb="44" eb="46">
      <t>イリョウ</t>
    </rPh>
    <rPh sb="47" eb="49">
      <t>サイガイ</t>
    </rPh>
    <rPh sb="49" eb="51">
      <t>イリョウ</t>
    </rPh>
    <rPh sb="54" eb="57">
      <t>フサイサン</t>
    </rPh>
    <rPh sb="58" eb="62">
      <t>トクシュブモン</t>
    </rPh>
    <rPh sb="63" eb="64">
      <t>カカ</t>
    </rPh>
    <rPh sb="66" eb="68">
      <t>イリョウ</t>
    </rPh>
    <rPh sb="69" eb="71">
      <t>テイキョウ</t>
    </rPh>
    <rPh sb="76" eb="80">
      <t>チイキジュウミン</t>
    </rPh>
    <rPh sb="81" eb="83">
      <t>ハバヒロ</t>
    </rPh>
    <rPh sb="88" eb="89">
      <t>コタ</t>
    </rPh>
    <rPh sb="110" eb="111">
      <t>キ</t>
    </rPh>
    <rPh sb="112" eb="113">
      <t>メ</t>
    </rPh>
    <rPh sb="128" eb="130">
      <t>チイキ</t>
    </rPh>
    <rPh sb="138" eb="139">
      <t>ナカ</t>
    </rPh>
    <rPh sb="144" eb="146">
      <t>チイキ</t>
    </rPh>
    <rPh sb="147" eb="151">
      <t>カンケイキカン</t>
    </rPh>
    <rPh sb="152" eb="154">
      <t>レンケイ</t>
    </rPh>
    <rPh sb="155" eb="157">
      <t>キョウカ</t>
    </rPh>
    <rPh sb="164" eb="165">
      <t>テキ</t>
    </rPh>
    <rPh sb="166" eb="169">
      <t>キュウセイキ</t>
    </rPh>
    <rPh sb="169" eb="171">
      <t>イリョウ</t>
    </rPh>
    <rPh sb="171" eb="173">
      <t>キカン</t>
    </rPh>
    <rPh sb="177" eb="179">
      <t>ヤクワリ</t>
    </rPh>
    <rPh sb="180" eb="181">
      <t>ニナ</t>
    </rPh>
    <phoneticPr fontId="5"/>
  </si>
  <si>
    <t>令和4年度に電子カルテシステムを更新した影響により、①有形固定資産減価償却率、②器械備品減価償却率ともに前年度より減少した。
現病院の建設から19年が経過しており、施設・機器ともに老朽化が進んできている。経過年数や修繕状況を考慮し、また、投資額の平準化を図りながら、計画的な改修・更新を行っている。</t>
    <rPh sb="0" eb="2">
      <t>レイワ</t>
    </rPh>
    <rPh sb="3" eb="5">
      <t>ネンド</t>
    </rPh>
    <rPh sb="6" eb="8">
      <t>デンシ</t>
    </rPh>
    <rPh sb="16" eb="18">
      <t>コウシン</t>
    </rPh>
    <rPh sb="20" eb="22">
      <t>エイキョウ</t>
    </rPh>
    <rPh sb="27" eb="37">
      <t>ユウケイコテイシサンゲンカショウキャク</t>
    </rPh>
    <rPh sb="37" eb="38">
      <t>リツ</t>
    </rPh>
    <rPh sb="40" eb="44">
      <t>キカイビヒン</t>
    </rPh>
    <rPh sb="44" eb="49">
      <t>ゲンカショウキャクリツ</t>
    </rPh>
    <rPh sb="52" eb="55">
      <t>ゼンネンド</t>
    </rPh>
    <rPh sb="57" eb="59">
      <t>ゲンショウ</t>
    </rPh>
    <rPh sb="63" eb="66">
      <t>ゲンビョウイン</t>
    </rPh>
    <rPh sb="67" eb="69">
      <t>ケンセツ</t>
    </rPh>
    <rPh sb="73" eb="74">
      <t>ネン</t>
    </rPh>
    <rPh sb="75" eb="77">
      <t>ケイカ</t>
    </rPh>
    <rPh sb="82" eb="84">
      <t>シセツ</t>
    </rPh>
    <rPh sb="102" eb="106">
      <t>ケイカネンスウ</t>
    </rPh>
    <rPh sb="107" eb="111">
      <t>シュウゼンジョウキョウ</t>
    </rPh>
    <rPh sb="112" eb="114">
      <t>コウリョ</t>
    </rPh>
    <rPh sb="119" eb="122">
      <t>トウシガク</t>
    </rPh>
    <rPh sb="123" eb="126">
      <t>ヘイジュンカ</t>
    </rPh>
    <rPh sb="127" eb="128">
      <t>ハカ</t>
    </rPh>
    <rPh sb="143" eb="144">
      <t>オコナ</t>
    </rPh>
    <phoneticPr fontId="5"/>
  </si>
  <si>
    <t>入院収益、外来収益の増加により、②医業収支比率は上昇しており、コロナ前の水準を上回る値となった。加えて、新型コロナウイルス感染症に関連した補助金の交付により、①経常収支比率は３年連続で100％を超えている。
⑤⑥患者１人１日あたり収益は、前年度より上昇したものの、平均値との差は広まっており、経営課題の一つである。
⑧材料費対医業収益比率は、各種取組により平均値よりも低く抑えられている。
③累積欠損金比率は、前年度より改善しており、累積欠損金自体も前年度より減少している。</t>
    <rPh sb="34" eb="35">
      <t>マエ</t>
    </rPh>
    <rPh sb="36" eb="38">
      <t>スイジュン</t>
    </rPh>
    <rPh sb="39" eb="41">
      <t>ウワマワ</t>
    </rPh>
    <rPh sb="42" eb="43">
      <t>アタイ</t>
    </rPh>
    <rPh sb="48" eb="49">
      <t>クワ</t>
    </rPh>
    <rPh sb="65" eb="67">
      <t>カンレン</t>
    </rPh>
    <rPh sb="73" eb="75">
      <t>コウフ</t>
    </rPh>
    <rPh sb="80" eb="86">
      <t>ケイジョウシュウシヒリツ</t>
    </rPh>
    <rPh sb="88" eb="91">
      <t>ネンレンゾク</t>
    </rPh>
    <rPh sb="97" eb="98">
      <t>コ</t>
    </rPh>
    <rPh sb="106" eb="108">
      <t>カンジャ</t>
    </rPh>
    <rPh sb="109" eb="110">
      <t>ニン</t>
    </rPh>
    <rPh sb="111" eb="112">
      <t>ニチ</t>
    </rPh>
    <rPh sb="115" eb="117">
      <t>シュウエキ</t>
    </rPh>
    <rPh sb="119" eb="122">
      <t>ゼンネンド</t>
    </rPh>
    <rPh sb="124" eb="126">
      <t>ジョウショウ</t>
    </rPh>
    <rPh sb="132" eb="135">
      <t>ヘイキンチ</t>
    </rPh>
    <rPh sb="137" eb="138">
      <t>サ</t>
    </rPh>
    <rPh sb="139" eb="140">
      <t>ヒロ</t>
    </rPh>
    <rPh sb="146" eb="150">
      <t>ケイエイカダイ</t>
    </rPh>
    <rPh sb="151" eb="152">
      <t>ヒト</t>
    </rPh>
    <rPh sb="159" eb="162">
      <t>ザイリョウヒ</t>
    </rPh>
    <rPh sb="162" eb="163">
      <t>タイ</t>
    </rPh>
    <rPh sb="163" eb="169">
      <t>イギョウシュウエキヒリツ</t>
    </rPh>
    <rPh sb="171" eb="173">
      <t>カクシュ</t>
    </rPh>
    <rPh sb="173" eb="175">
      <t>トリクミ</t>
    </rPh>
    <rPh sb="178" eb="181">
      <t>ヘイキンチ</t>
    </rPh>
    <rPh sb="184" eb="185">
      <t>ヒク</t>
    </rPh>
    <rPh sb="186" eb="187">
      <t>オサ</t>
    </rPh>
    <phoneticPr fontId="5"/>
  </si>
  <si>
    <t>３年連続で黒字決算となったが、公立病院を取り巻く環境は、地域医療構想や医師の働き方改革といった医療制度改革、医療従事者不足など、引き続き厳しい状況にある。地域の医療機関と協力し、医療の連携に努め、地域のニーズと社会の変化に対応しながら庄内南部地域の基幹病院として、今後とも高度・良質な医療サービスの提供に努める。</t>
    <rPh sb="1" eb="4">
      <t>ネンレンゾク</t>
    </rPh>
    <rPh sb="5" eb="7">
      <t>クロジ</t>
    </rPh>
    <rPh sb="7" eb="9">
      <t>ケッサン</t>
    </rPh>
    <rPh sb="15" eb="19">
      <t>コウリツビョウイン</t>
    </rPh>
    <rPh sb="20" eb="21">
      <t>ト</t>
    </rPh>
    <rPh sb="22" eb="23">
      <t>マ</t>
    </rPh>
    <rPh sb="24" eb="26">
      <t>カンキョウ</t>
    </rPh>
    <rPh sb="64" eb="65">
      <t>ヒ</t>
    </rPh>
    <rPh sb="66" eb="67">
      <t>ツヅ</t>
    </rPh>
    <rPh sb="68" eb="69">
      <t>キビ</t>
    </rPh>
    <rPh sb="71" eb="73">
      <t>ジョウキョウ</t>
    </rPh>
    <rPh sb="77" eb="79">
      <t>チイキ</t>
    </rPh>
    <rPh sb="80" eb="84">
      <t>イリョウキカン</t>
    </rPh>
    <rPh sb="85" eb="87">
      <t>キョウリョク</t>
    </rPh>
    <rPh sb="89" eb="91">
      <t>イリョウ</t>
    </rPh>
    <rPh sb="92" eb="94">
      <t>レンケイ</t>
    </rPh>
    <rPh sb="95" eb="96">
      <t>ツト</t>
    </rPh>
    <rPh sb="98" eb="100">
      <t>チイキ</t>
    </rPh>
    <rPh sb="105" eb="107">
      <t>シャカイ</t>
    </rPh>
    <rPh sb="108" eb="110">
      <t>ヘンカ</t>
    </rPh>
    <rPh sb="111" eb="113">
      <t>タイオウ</t>
    </rPh>
    <rPh sb="117" eb="119">
      <t>ショウナイ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</si>
</sst>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81.7</c:v>
                </c:pt>
                <c:pt idx="1">
                  <c:v>75.400000000000006</c:v>
                </c:pt>
                <c:pt idx="2">
                  <c:v>68.400000000000006</c:v>
                </c:pt>
                <c:pt idx="3">
                  <c:v>69.2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1-40A0-8183-A0FC881F0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80.2</c:v>
                </c:pt>
                <c:pt idx="1">
                  <c:v>79.8</c:v>
                </c:pt>
                <c:pt idx="2">
                  <c:v>70.599999999999994</c:v>
                </c:pt>
                <c:pt idx="3">
                  <c:v>71.400000000000006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1-40A0-8183-A0FC881F0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14671</c:v>
                </c:pt>
                <c:pt idx="1">
                  <c:v>14809</c:v>
                </c:pt>
                <c:pt idx="2">
                  <c:v>15148</c:v>
                </c:pt>
                <c:pt idx="3">
                  <c:v>15424</c:v>
                </c:pt>
                <c:pt idx="4">
                  <c:v>15622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6-4D8A-B28C-0F8194369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19207</c:v>
                </c:pt>
                <c:pt idx="1">
                  <c:v>20687</c:v>
                </c:pt>
                <c:pt idx="2">
                  <c:v>22637</c:v>
                </c:pt>
                <c:pt idx="3">
                  <c:v>23244</c:v>
                </c:pt>
                <c:pt idx="4">
                  <c:v>23704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6-4D8A-B28C-0F8194369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49406</c:v>
                </c:pt>
                <c:pt idx="1">
                  <c:v>52801</c:v>
                </c:pt>
                <c:pt idx="2">
                  <c:v>54554</c:v>
                </c:pt>
                <c:pt idx="3">
                  <c:v>54557</c:v>
                </c:pt>
                <c:pt idx="4">
                  <c:v>56891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E-4C63-956B-38EAA8B2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68751</c:v>
                </c:pt>
                <c:pt idx="1">
                  <c:v>70630</c:v>
                </c:pt>
                <c:pt idx="2">
                  <c:v>75766</c:v>
                </c:pt>
                <c:pt idx="3">
                  <c:v>79610</c:v>
                </c:pt>
                <c:pt idx="4">
                  <c:v>82275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E-4C63-956B-38EAA8B2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113.9</c:v>
                </c:pt>
                <c:pt idx="1">
                  <c:v>117.1</c:v>
                </c:pt>
                <c:pt idx="2">
                  <c:v>119.2</c:v>
                </c:pt>
                <c:pt idx="3">
                  <c:v>107.4</c:v>
                </c:pt>
                <c:pt idx="4">
                  <c:v>94.6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A-46BB-8667-6B2C55C1E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32.6</c:v>
                </c:pt>
                <c:pt idx="1">
                  <c:v>27</c:v>
                </c:pt>
                <c:pt idx="2">
                  <c:v>34.200000000000003</c:v>
                </c:pt>
                <c:pt idx="3">
                  <c:v>29.2</c:v>
                </c:pt>
                <c:pt idx="4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A-46BB-8667-6B2C55C1E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87.2</c:v>
                </c:pt>
                <c:pt idx="2">
                  <c:v>86.1</c:v>
                </c:pt>
                <c:pt idx="3">
                  <c:v>86.8</c:v>
                </c:pt>
                <c:pt idx="4">
                  <c:v>88.6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C-4CCD-B008-C49281AFF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91.9</c:v>
                </c:pt>
                <c:pt idx="1">
                  <c:v>91.6</c:v>
                </c:pt>
                <c:pt idx="2">
                  <c:v>86.5</c:v>
                </c:pt>
                <c:pt idx="3">
                  <c:v>88.6</c:v>
                </c:pt>
                <c:pt idx="4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CC-4CCD-B008-C49281AFF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89.4</c:v>
                </c:pt>
                <c:pt idx="1">
                  <c:v>88.9</c:v>
                </c:pt>
                <c:pt idx="2">
                  <c:v>87.9</c:v>
                </c:pt>
                <c:pt idx="3">
                  <c:v>88.6</c:v>
                </c:pt>
                <c:pt idx="4">
                  <c:v>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F-4EBE-AB8A-FEFF771F2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94.1</c:v>
                </c:pt>
                <c:pt idx="1">
                  <c:v>93.7</c:v>
                </c:pt>
                <c:pt idx="2">
                  <c:v>88.7</c:v>
                </c:pt>
                <c:pt idx="3">
                  <c:v>90.6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EF-4EBE-AB8A-FEFF771F2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99.6</c:v>
                </c:pt>
                <c:pt idx="1">
                  <c:v>98</c:v>
                </c:pt>
                <c:pt idx="2">
                  <c:v>103.6</c:v>
                </c:pt>
                <c:pt idx="3">
                  <c:v>104.3</c:v>
                </c:pt>
                <c:pt idx="4">
                  <c:v>104.3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A-4929-93CD-EB5D89639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99.2</c:v>
                </c:pt>
                <c:pt idx="2">
                  <c:v>102.9</c:v>
                </c:pt>
                <c:pt idx="3">
                  <c:v>106.1</c:v>
                </c:pt>
                <c:pt idx="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FA-4929-93CD-EB5D89639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61</c:v>
                </c:pt>
                <c:pt idx="1">
                  <c:v>63.5</c:v>
                </c:pt>
                <c:pt idx="2">
                  <c:v>65</c:v>
                </c:pt>
                <c:pt idx="3">
                  <c:v>66.5</c:v>
                </c:pt>
                <c:pt idx="4">
                  <c:v>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0-4A4C-AD75-70D6B219B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52.5</c:v>
                </c:pt>
                <c:pt idx="2">
                  <c:v>54</c:v>
                </c:pt>
                <c:pt idx="3">
                  <c:v>55.4</c:v>
                </c:pt>
                <c:pt idx="4">
                  <c:v>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0-4A4C-AD75-70D6B219B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72.400000000000006</c:v>
                </c:pt>
                <c:pt idx="1">
                  <c:v>70.8</c:v>
                </c:pt>
                <c:pt idx="2">
                  <c:v>73.2</c:v>
                </c:pt>
                <c:pt idx="3">
                  <c:v>76</c:v>
                </c:pt>
                <c:pt idx="4">
                  <c:v>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4-4839-BCA9-99B899E29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67.099999999999994</c:v>
                </c:pt>
                <c:pt idx="1">
                  <c:v>67.900000000000006</c:v>
                </c:pt>
                <c:pt idx="2">
                  <c:v>69.2</c:v>
                </c:pt>
                <c:pt idx="3">
                  <c:v>70.8</c:v>
                </c:pt>
                <c:pt idx="4">
                  <c:v>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4-4839-BCA9-99B899E29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52220541</c:v>
                </c:pt>
                <c:pt idx="1">
                  <c:v>52364211</c:v>
                </c:pt>
                <c:pt idx="2">
                  <c:v>53128785</c:v>
                </c:pt>
                <c:pt idx="3">
                  <c:v>53247866</c:v>
                </c:pt>
                <c:pt idx="4">
                  <c:v>53522163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3-46D3-ADC4-02E7DD562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55620962</c:v>
                </c:pt>
                <c:pt idx="1">
                  <c:v>57155394</c:v>
                </c:pt>
                <c:pt idx="2">
                  <c:v>58042153</c:v>
                </c:pt>
                <c:pt idx="3">
                  <c:v>58985932</c:v>
                </c:pt>
                <c:pt idx="4">
                  <c:v>58800982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3-46D3-ADC4-02E7DD562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20.100000000000001</c:v>
                </c:pt>
                <c:pt idx="1">
                  <c:v>20.100000000000001</c:v>
                </c:pt>
                <c:pt idx="2">
                  <c:v>20.7</c:v>
                </c:pt>
                <c:pt idx="3">
                  <c:v>21.1</c:v>
                </c:pt>
                <c:pt idx="4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E-4027-9603-0416F8386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29.2</c:v>
                </c:pt>
                <c:pt idx="2">
                  <c:v>29</c:v>
                </c:pt>
                <c:pt idx="3">
                  <c:v>29.2</c:v>
                </c:pt>
                <c:pt idx="4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EE-4027-9603-0416F8386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57.8</c:v>
                </c:pt>
                <c:pt idx="1">
                  <c:v>58.5</c:v>
                </c:pt>
                <c:pt idx="2">
                  <c:v>62.3</c:v>
                </c:pt>
                <c:pt idx="3">
                  <c:v>61.7</c:v>
                </c:pt>
                <c:pt idx="4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2-47D5-8565-D6C7AD5F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47.7</c:v>
                </c:pt>
                <c:pt idx="2">
                  <c:v>51.8</c:v>
                </c:pt>
                <c:pt idx="3">
                  <c:v>49.6</c:v>
                </c:pt>
                <c:pt idx="4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62-47D5-8565-D6C7AD5F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 x14ac:dyDescent="0.15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 x14ac:dyDescent="0.15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3" t="str">
        <f>データ!H6</f>
        <v>山形県鶴岡市　荘内病院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 x14ac:dyDescent="0.15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500床以上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自治体職員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521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 x14ac:dyDescent="0.15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 x14ac:dyDescent="0.15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26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対象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ド 透 I 未 訓 ガ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臨 災 地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 t="str">
        <f>データ!AD6</f>
        <v>-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521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15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08">
        <f>データ!U6</f>
        <v>120398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39822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非該当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非該当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７：１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513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513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15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8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10"/>
      <c r="B16" s="5"/>
      <c r="C16" s="6"/>
      <c r="D16" s="6"/>
      <c r="E16" s="6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6"/>
      <c r="NF16" s="6"/>
      <c r="NG16" s="6"/>
      <c r="NH16" s="7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181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99.6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98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103.6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104.3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104.3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89.4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88.9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87.9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88.6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90.4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87.7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87.2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86.1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86.8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88.6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81.7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75.400000000000006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68.400000000000006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69.2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70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100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99.2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102.9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106.1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102.9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94.1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93.7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88.7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90.6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90.6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91.9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91.6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86.5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88.6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88.6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80.2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79.8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70.599999999999994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71.400000000000006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72.2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183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182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49406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52801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54554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54557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56891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14671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14809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15148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15424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15622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57.8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58.5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62.3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61.7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59.4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20.100000000000001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20.100000000000001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20.7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21.1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21.6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68751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70630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75766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79610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82275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19207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20687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22637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23244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23704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48.3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47.7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51.8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49.6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48.8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28.1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29.2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29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29.2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29.4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5"/>
      <c r="CT62" s="6"/>
      <c r="CU62" s="6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184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113.9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117.1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119.2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107.4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94.6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61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63.5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65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66.5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64.7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72.400000000000006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70.8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73.2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76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68.2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52220541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52364211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53128785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53247866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53522163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32.6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27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34.200000000000003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29.2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25.3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52.5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52.5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54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55.4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55.5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67.099999999999994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67.900000000000006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69.2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70.8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70.7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55620962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57155394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58042153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58985932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58800982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cWhoBpYR3ozclT20Z3BNniAGqSllA7dovNjqRMNnrLtlN97qJ14FR8rCEJ/rFwPrQmGj1GT/1qEB0zPy2736VA==" saltValue="elzu+50PdSMGmXkMjBVAkA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86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108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109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110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111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112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113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114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115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116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117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118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119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120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15">
      <c r="A5" s="35" t="s">
        <v>121</v>
      </c>
      <c r="B5" s="48"/>
      <c r="C5" s="48"/>
      <c r="D5" s="48"/>
      <c r="E5" s="48"/>
      <c r="F5" s="48"/>
      <c r="G5" s="48"/>
      <c r="H5" s="49" t="s">
        <v>122</v>
      </c>
      <c r="I5" s="49" t="s">
        <v>123</v>
      </c>
      <c r="J5" s="49" t="s">
        <v>124</v>
      </c>
      <c r="K5" s="49" t="s">
        <v>1</v>
      </c>
      <c r="L5" s="49" t="s">
        <v>2</v>
      </c>
      <c r="M5" s="49" t="s">
        <v>3</v>
      </c>
      <c r="N5" s="49" t="s">
        <v>125</v>
      </c>
      <c r="O5" s="49" t="s">
        <v>5</v>
      </c>
      <c r="P5" s="49" t="s">
        <v>126</v>
      </c>
      <c r="Q5" s="49" t="s">
        <v>127</v>
      </c>
      <c r="R5" s="49" t="s">
        <v>128</v>
      </c>
      <c r="S5" s="49" t="s">
        <v>129</v>
      </c>
      <c r="T5" s="49" t="s">
        <v>130</v>
      </c>
      <c r="U5" s="49" t="s">
        <v>131</v>
      </c>
      <c r="V5" s="49" t="s">
        <v>132</v>
      </c>
      <c r="W5" s="49" t="s">
        <v>133</v>
      </c>
      <c r="X5" s="49" t="s">
        <v>134</v>
      </c>
      <c r="Y5" s="49" t="s">
        <v>135</v>
      </c>
      <c r="Z5" s="49" t="s">
        <v>136</v>
      </c>
      <c r="AA5" s="49" t="s">
        <v>137</v>
      </c>
      <c r="AB5" s="49" t="s">
        <v>138</v>
      </c>
      <c r="AC5" s="49" t="s">
        <v>139</v>
      </c>
      <c r="AD5" s="49" t="s">
        <v>140</v>
      </c>
      <c r="AE5" s="49" t="s">
        <v>141</v>
      </c>
      <c r="AF5" s="49" t="s">
        <v>142</v>
      </c>
      <c r="AG5" s="49" t="s">
        <v>143</v>
      </c>
      <c r="AH5" s="49" t="s">
        <v>144</v>
      </c>
      <c r="AI5" s="49" t="s">
        <v>145</v>
      </c>
      <c r="AJ5" s="49" t="s">
        <v>146</v>
      </c>
      <c r="AK5" s="49" t="s">
        <v>147</v>
      </c>
      <c r="AL5" s="49" t="s">
        <v>148</v>
      </c>
      <c r="AM5" s="49" t="s">
        <v>149</v>
      </c>
      <c r="AN5" s="49" t="s">
        <v>150</v>
      </c>
      <c r="AO5" s="49" t="s">
        <v>151</v>
      </c>
      <c r="AP5" s="49" t="s">
        <v>152</v>
      </c>
      <c r="AQ5" s="49" t="s">
        <v>153</v>
      </c>
      <c r="AR5" s="49" t="s">
        <v>154</v>
      </c>
      <c r="AS5" s="49" t="s">
        <v>155</v>
      </c>
      <c r="AT5" s="49" t="s">
        <v>145</v>
      </c>
      <c r="AU5" s="49" t="s">
        <v>146</v>
      </c>
      <c r="AV5" s="49" t="s">
        <v>147</v>
      </c>
      <c r="AW5" s="49" t="s">
        <v>148</v>
      </c>
      <c r="AX5" s="49" t="s">
        <v>149</v>
      </c>
      <c r="AY5" s="49" t="s">
        <v>150</v>
      </c>
      <c r="AZ5" s="49" t="s">
        <v>151</v>
      </c>
      <c r="BA5" s="49" t="s">
        <v>152</v>
      </c>
      <c r="BB5" s="49" t="s">
        <v>153</v>
      </c>
      <c r="BC5" s="49" t="s">
        <v>154</v>
      </c>
      <c r="BD5" s="49" t="s">
        <v>155</v>
      </c>
      <c r="BE5" s="49" t="s">
        <v>145</v>
      </c>
      <c r="BF5" s="49" t="s">
        <v>146</v>
      </c>
      <c r="BG5" s="49" t="s">
        <v>147</v>
      </c>
      <c r="BH5" s="49" t="s">
        <v>148</v>
      </c>
      <c r="BI5" s="49" t="s">
        <v>149</v>
      </c>
      <c r="BJ5" s="49" t="s">
        <v>150</v>
      </c>
      <c r="BK5" s="49" t="s">
        <v>151</v>
      </c>
      <c r="BL5" s="49" t="s">
        <v>152</v>
      </c>
      <c r="BM5" s="49" t="s">
        <v>153</v>
      </c>
      <c r="BN5" s="49" t="s">
        <v>154</v>
      </c>
      <c r="BO5" s="49" t="s">
        <v>155</v>
      </c>
      <c r="BP5" s="49" t="s">
        <v>145</v>
      </c>
      <c r="BQ5" s="49" t="s">
        <v>146</v>
      </c>
      <c r="BR5" s="49" t="s">
        <v>147</v>
      </c>
      <c r="BS5" s="49" t="s">
        <v>148</v>
      </c>
      <c r="BT5" s="49" t="s">
        <v>149</v>
      </c>
      <c r="BU5" s="49" t="s">
        <v>150</v>
      </c>
      <c r="BV5" s="49" t="s">
        <v>151</v>
      </c>
      <c r="BW5" s="49" t="s">
        <v>152</v>
      </c>
      <c r="BX5" s="49" t="s">
        <v>153</v>
      </c>
      <c r="BY5" s="49" t="s">
        <v>154</v>
      </c>
      <c r="BZ5" s="49" t="s">
        <v>155</v>
      </c>
      <c r="CA5" s="49" t="s">
        <v>145</v>
      </c>
      <c r="CB5" s="49" t="s">
        <v>146</v>
      </c>
      <c r="CC5" s="49" t="s">
        <v>147</v>
      </c>
      <c r="CD5" s="49" t="s">
        <v>148</v>
      </c>
      <c r="CE5" s="49" t="s">
        <v>156</v>
      </c>
      <c r="CF5" s="49" t="s">
        <v>150</v>
      </c>
      <c r="CG5" s="49" t="s">
        <v>151</v>
      </c>
      <c r="CH5" s="49" t="s">
        <v>152</v>
      </c>
      <c r="CI5" s="49" t="s">
        <v>153</v>
      </c>
      <c r="CJ5" s="49" t="s">
        <v>154</v>
      </c>
      <c r="CK5" s="49" t="s">
        <v>155</v>
      </c>
      <c r="CL5" s="49" t="s">
        <v>145</v>
      </c>
      <c r="CM5" s="49" t="s">
        <v>146</v>
      </c>
      <c r="CN5" s="49" t="s">
        <v>147</v>
      </c>
      <c r="CO5" s="49" t="s">
        <v>148</v>
      </c>
      <c r="CP5" s="49" t="s">
        <v>149</v>
      </c>
      <c r="CQ5" s="49" t="s">
        <v>150</v>
      </c>
      <c r="CR5" s="49" t="s">
        <v>151</v>
      </c>
      <c r="CS5" s="49" t="s">
        <v>152</v>
      </c>
      <c r="CT5" s="49" t="s">
        <v>153</v>
      </c>
      <c r="CU5" s="49" t="s">
        <v>154</v>
      </c>
      <c r="CV5" s="49" t="s">
        <v>155</v>
      </c>
      <c r="CW5" s="49" t="s">
        <v>145</v>
      </c>
      <c r="CX5" s="49" t="s">
        <v>146</v>
      </c>
      <c r="CY5" s="49" t="s">
        <v>147</v>
      </c>
      <c r="CZ5" s="49" t="s">
        <v>148</v>
      </c>
      <c r="DA5" s="49" t="s">
        <v>149</v>
      </c>
      <c r="DB5" s="49" t="s">
        <v>150</v>
      </c>
      <c r="DC5" s="49" t="s">
        <v>151</v>
      </c>
      <c r="DD5" s="49" t="s">
        <v>152</v>
      </c>
      <c r="DE5" s="49" t="s">
        <v>153</v>
      </c>
      <c r="DF5" s="49" t="s">
        <v>154</v>
      </c>
      <c r="DG5" s="49" t="s">
        <v>155</v>
      </c>
      <c r="DH5" s="49" t="s">
        <v>145</v>
      </c>
      <c r="DI5" s="49" t="s">
        <v>146</v>
      </c>
      <c r="DJ5" s="49" t="s">
        <v>147</v>
      </c>
      <c r="DK5" s="49" t="s">
        <v>148</v>
      </c>
      <c r="DL5" s="49" t="s">
        <v>149</v>
      </c>
      <c r="DM5" s="49" t="s">
        <v>150</v>
      </c>
      <c r="DN5" s="49" t="s">
        <v>151</v>
      </c>
      <c r="DO5" s="49" t="s">
        <v>152</v>
      </c>
      <c r="DP5" s="49" t="s">
        <v>153</v>
      </c>
      <c r="DQ5" s="49" t="s">
        <v>154</v>
      </c>
      <c r="DR5" s="49" t="s">
        <v>155</v>
      </c>
      <c r="DS5" s="49" t="s">
        <v>145</v>
      </c>
      <c r="DT5" s="49" t="s">
        <v>157</v>
      </c>
      <c r="DU5" s="49" t="s">
        <v>147</v>
      </c>
      <c r="DV5" s="49" t="s">
        <v>148</v>
      </c>
      <c r="DW5" s="49" t="s">
        <v>149</v>
      </c>
      <c r="DX5" s="49" t="s">
        <v>150</v>
      </c>
      <c r="DY5" s="49" t="s">
        <v>151</v>
      </c>
      <c r="DZ5" s="49" t="s">
        <v>152</v>
      </c>
      <c r="EA5" s="49" t="s">
        <v>153</v>
      </c>
      <c r="EB5" s="49" t="s">
        <v>154</v>
      </c>
      <c r="EC5" s="49" t="s">
        <v>155</v>
      </c>
      <c r="ED5" s="49" t="s">
        <v>145</v>
      </c>
      <c r="EE5" s="49" t="s">
        <v>146</v>
      </c>
      <c r="EF5" s="49" t="s">
        <v>147</v>
      </c>
      <c r="EG5" s="49" t="s">
        <v>148</v>
      </c>
      <c r="EH5" s="49" t="s">
        <v>158</v>
      </c>
      <c r="EI5" s="49" t="s">
        <v>150</v>
      </c>
      <c r="EJ5" s="49" t="s">
        <v>151</v>
      </c>
      <c r="EK5" s="49" t="s">
        <v>152</v>
      </c>
      <c r="EL5" s="49" t="s">
        <v>153</v>
      </c>
      <c r="EM5" s="49" t="s">
        <v>154</v>
      </c>
      <c r="EN5" s="49" t="s">
        <v>155</v>
      </c>
      <c r="EO5" s="49" t="s">
        <v>145</v>
      </c>
      <c r="EP5" s="49" t="s">
        <v>146</v>
      </c>
      <c r="EQ5" s="49" t="s">
        <v>147</v>
      </c>
      <c r="ER5" s="49" t="s">
        <v>148</v>
      </c>
      <c r="ES5" s="49" t="s">
        <v>149</v>
      </c>
      <c r="ET5" s="49" t="s">
        <v>150</v>
      </c>
      <c r="EU5" s="49" t="s">
        <v>151</v>
      </c>
      <c r="EV5" s="49" t="s">
        <v>152</v>
      </c>
      <c r="EW5" s="49" t="s">
        <v>153</v>
      </c>
      <c r="EX5" s="49" t="s">
        <v>154</v>
      </c>
      <c r="EY5" s="49" t="s">
        <v>159</v>
      </c>
      <c r="EZ5" s="49" t="s">
        <v>145</v>
      </c>
      <c r="FA5" s="49" t="s">
        <v>146</v>
      </c>
      <c r="FB5" s="49" t="s">
        <v>147</v>
      </c>
      <c r="FC5" s="49" t="s">
        <v>148</v>
      </c>
      <c r="FD5" s="49" t="s">
        <v>149</v>
      </c>
      <c r="FE5" s="49" t="s">
        <v>150</v>
      </c>
      <c r="FF5" s="49" t="s">
        <v>151</v>
      </c>
      <c r="FG5" s="49" t="s">
        <v>152</v>
      </c>
      <c r="FH5" s="49" t="s">
        <v>153</v>
      </c>
      <c r="FI5" s="49" t="s">
        <v>154</v>
      </c>
      <c r="FJ5" s="49" t="s">
        <v>155</v>
      </c>
    </row>
    <row r="6" spans="1:166" s="54" customFormat="1" x14ac:dyDescent="0.15">
      <c r="A6" s="35" t="s">
        <v>160</v>
      </c>
      <c r="B6" s="50">
        <f>B8</f>
        <v>2022</v>
      </c>
      <c r="C6" s="50">
        <f t="shared" ref="C6:M6" si="2">C8</f>
        <v>62031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47" t="str">
        <f>IF(H8&lt;&gt;I8,H8,"")&amp;IF(I8&lt;&gt;J8,I8,"")&amp;"　"&amp;J8</f>
        <v>山形県鶴岡市　荘内病院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500床以上</v>
      </c>
      <c r="O6" s="50" t="str">
        <f>O8</f>
        <v>自治体職員</v>
      </c>
      <c r="P6" s="50" t="str">
        <f>P8</f>
        <v>直営</v>
      </c>
      <c r="Q6" s="51">
        <f t="shared" ref="Q6:AH6" si="3">Q8</f>
        <v>26</v>
      </c>
      <c r="R6" s="50" t="str">
        <f t="shared" si="3"/>
        <v>対象</v>
      </c>
      <c r="S6" s="50" t="str">
        <f t="shared" si="3"/>
        <v>ド 透 I 未 訓 ガ</v>
      </c>
      <c r="T6" s="50" t="str">
        <f t="shared" si="3"/>
        <v>救 臨 災 地</v>
      </c>
      <c r="U6" s="51">
        <f>U8</f>
        <v>120398</v>
      </c>
      <c r="V6" s="51">
        <f>V8</f>
        <v>39822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７：１</v>
      </c>
      <c r="Z6" s="51">
        <f t="shared" si="3"/>
        <v>521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521</v>
      </c>
      <c r="AF6" s="51">
        <f t="shared" si="3"/>
        <v>513</v>
      </c>
      <c r="AG6" s="51" t="str">
        <f t="shared" si="3"/>
        <v>-</v>
      </c>
      <c r="AH6" s="51">
        <f t="shared" si="3"/>
        <v>513</v>
      </c>
      <c r="AI6" s="52">
        <f>IF(AI8="-",NA(),AI8)</f>
        <v>99.6</v>
      </c>
      <c r="AJ6" s="52">
        <f t="shared" ref="AJ6:AR6" si="5">IF(AJ8="-",NA(),AJ8)</f>
        <v>98</v>
      </c>
      <c r="AK6" s="52">
        <f t="shared" si="5"/>
        <v>103.6</v>
      </c>
      <c r="AL6" s="52">
        <f t="shared" si="5"/>
        <v>104.3</v>
      </c>
      <c r="AM6" s="52">
        <f t="shared" si="5"/>
        <v>104.3</v>
      </c>
      <c r="AN6" s="52">
        <f t="shared" si="5"/>
        <v>100</v>
      </c>
      <c r="AO6" s="52">
        <f t="shared" si="5"/>
        <v>99.2</v>
      </c>
      <c r="AP6" s="52">
        <f t="shared" si="5"/>
        <v>102.9</v>
      </c>
      <c r="AQ6" s="52">
        <f t="shared" si="5"/>
        <v>106.1</v>
      </c>
      <c r="AR6" s="52">
        <f t="shared" si="5"/>
        <v>102.9</v>
      </c>
      <c r="AS6" s="52" t="str">
        <f>IF(AS8="-","【-】","【"&amp;SUBSTITUTE(TEXT(AS8,"#,##0.0"),"-","△")&amp;"】")</f>
        <v>【103.5】</v>
      </c>
      <c r="AT6" s="52">
        <f>IF(AT8="-",NA(),AT8)</f>
        <v>89.4</v>
      </c>
      <c r="AU6" s="52">
        <f t="shared" ref="AU6:BC6" si="6">IF(AU8="-",NA(),AU8)</f>
        <v>88.9</v>
      </c>
      <c r="AV6" s="52">
        <f t="shared" si="6"/>
        <v>87.9</v>
      </c>
      <c r="AW6" s="52">
        <f t="shared" si="6"/>
        <v>88.6</v>
      </c>
      <c r="AX6" s="52">
        <f t="shared" si="6"/>
        <v>90.4</v>
      </c>
      <c r="AY6" s="52">
        <f t="shared" si="6"/>
        <v>94.1</v>
      </c>
      <c r="AZ6" s="52">
        <f t="shared" si="6"/>
        <v>93.7</v>
      </c>
      <c r="BA6" s="52">
        <f t="shared" si="6"/>
        <v>88.7</v>
      </c>
      <c r="BB6" s="52">
        <f t="shared" si="6"/>
        <v>90.6</v>
      </c>
      <c r="BC6" s="52">
        <f t="shared" si="6"/>
        <v>90.6</v>
      </c>
      <c r="BD6" s="52" t="str">
        <f>IF(BD8="-","【-】","【"&amp;SUBSTITUTE(TEXT(BD8,"#,##0.0"),"-","△")&amp;"】")</f>
        <v>【86.4】</v>
      </c>
      <c r="BE6" s="52">
        <f>IF(BE8="-",NA(),BE8)</f>
        <v>87.7</v>
      </c>
      <c r="BF6" s="52">
        <f t="shared" ref="BF6:BN6" si="7">IF(BF8="-",NA(),BF8)</f>
        <v>87.2</v>
      </c>
      <c r="BG6" s="52">
        <f t="shared" si="7"/>
        <v>86.1</v>
      </c>
      <c r="BH6" s="52">
        <f t="shared" si="7"/>
        <v>86.8</v>
      </c>
      <c r="BI6" s="52">
        <f t="shared" si="7"/>
        <v>88.6</v>
      </c>
      <c r="BJ6" s="52">
        <f t="shared" si="7"/>
        <v>91.9</v>
      </c>
      <c r="BK6" s="52">
        <f t="shared" si="7"/>
        <v>91.6</v>
      </c>
      <c r="BL6" s="52">
        <f t="shared" si="7"/>
        <v>86.5</v>
      </c>
      <c r="BM6" s="52">
        <f t="shared" si="7"/>
        <v>88.6</v>
      </c>
      <c r="BN6" s="52">
        <f t="shared" si="7"/>
        <v>88.6</v>
      </c>
      <c r="BO6" s="52" t="str">
        <f>IF(BO8="-","【-】","【"&amp;SUBSTITUTE(TEXT(BO8,"#,##0.0"),"-","△")&amp;"】")</f>
        <v>【83.7】</v>
      </c>
      <c r="BP6" s="52">
        <f>IF(BP8="-",NA(),BP8)</f>
        <v>81.7</v>
      </c>
      <c r="BQ6" s="52">
        <f t="shared" ref="BQ6:BY6" si="8">IF(BQ8="-",NA(),BQ8)</f>
        <v>75.400000000000006</v>
      </c>
      <c r="BR6" s="52">
        <f t="shared" si="8"/>
        <v>68.400000000000006</v>
      </c>
      <c r="BS6" s="52">
        <f t="shared" si="8"/>
        <v>69.2</v>
      </c>
      <c r="BT6" s="52">
        <f t="shared" si="8"/>
        <v>70</v>
      </c>
      <c r="BU6" s="52">
        <f t="shared" si="8"/>
        <v>80.2</v>
      </c>
      <c r="BV6" s="52">
        <f t="shared" si="8"/>
        <v>79.8</v>
      </c>
      <c r="BW6" s="52">
        <f t="shared" si="8"/>
        <v>70.599999999999994</v>
      </c>
      <c r="BX6" s="52">
        <f t="shared" si="8"/>
        <v>71.400000000000006</v>
      </c>
      <c r="BY6" s="52">
        <f t="shared" si="8"/>
        <v>72.2</v>
      </c>
      <c r="BZ6" s="52" t="str">
        <f>IF(BZ8="-","【-】","【"&amp;SUBSTITUTE(TEXT(BZ8,"#,##0.0"),"-","△")&amp;"】")</f>
        <v>【66.8】</v>
      </c>
      <c r="CA6" s="53">
        <f>IF(CA8="-",NA(),CA8)</f>
        <v>49406</v>
      </c>
      <c r="CB6" s="53">
        <f t="shared" ref="CB6:CJ6" si="9">IF(CB8="-",NA(),CB8)</f>
        <v>52801</v>
      </c>
      <c r="CC6" s="53">
        <f t="shared" si="9"/>
        <v>54554</v>
      </c>
      <c r="CD6" s="53">
        <f t="shared" si="9"/>
        <v>54557</v>
      </c>
      <c r="CE6" s="53">
        <f t="shared" si="9"/>
        <v>56891</v>
      </c>
      <c r="CF6" s="53">
        <f t="shared" si="9"/>
        <v>68751</v>
      </c>
      <c r="CG6" s="53">
        <f t="shared" si="9"/>
        <v>70630</v>
      </c>
      <c r="CH6" s="53">
        <f t="shared" si="9"/>
        <v>75766</v>
      </c>
      <c r="CI6" s="53">
        <f t="shared" si="9"/>
        <v>79610</v>
      </c>
      <c r="CJ6" s="53">
        <f t="shared" si="9"/>
        <v>82275</v>
      </c>
      <c r="CK6" s="52" t="str">
        <f>IF(CK8="-","【-】","【"&amp;SUBSTITUTE(TEXT(CK8,"#,##0"),"-","△")&amp;"】")</f>
        <v>【61,837】</v>
      </c>
      <c r="CL6" s="53">
        <f>IF(CL8="-",NA(),CL8)</f>
        <v>14671</v>
      </c>
      <c r="CM6" s="53">
        <f t="shared" ref="CM6:CU6" si="10">IF(CM8="-",NA(),CM8)</f>
        <v>14809</v>
      </c>
      <c r="CN6" s="53">
        <f t="shared" si="10"/>
        <v>15148</v>
      </c>
      <c r="CO6" s="53">
        <f t="shared" si="10"/>
        <v>15424</v>
      </c>
      <c r="CP6" s="53">
        <f t="shared" si="10"/>
        <v>15622</v>
      </c>
      <c r="CQ6" s="53">
        <f t="shared" si="10"/>
        <v>19207</v>
      </c>
      <c r="CR6" s="53">
        <f t="shared" si="10"/>
        <v>20687</v>
      </c>
      <c r="CS6" s="53">
        <f t="shared" si="10"/>
        <v>22637</v>
      </c>
      <c r="CT6" s="53">
        <f t="shared" si="10"/>
        <v>23244</v>
      </c>
      <c r="CU6" s="53">
        <f t="shared" si="10"/>
        <v>23704</v>
      </c>
      <c r="CV6" s="52" t="str">
        <f>IF(CV8="-","【-】","【"&amp;SUBSTITUTE(TEXT(CV8,"#,##0"),"-","△")&amp;"】")</f>
        <v>【17,600】</v>
      </c>
      <c r="CW6" s="52">
        <f>IF(CW8="-",NA(),CW8)</f>
        <v>57.8</v>
      </c>
      <c r="CX6" s="52">
        <f t="shared" ref="CX6:DF6" si="11">IF(CX8="-",NA(),CX8)</f>
        <v>58.5</v>
      </c>
      <c r="CY6" s="52">
        <f t="shared" si="11"/>
        <v>62.3</v>
      </c>
      <c r="CZ6" s="52">
        <f t="shared" si="11"/>
        <v>61.7</v>
      </c>
      <c r="DA6" s="52">
        <f t="shared" si="11"/>
        <v>59.4</v>
      </c>
      <c r="DB6" s="52">
        <f t="shared" si="11"/>
        <v>48.3</v>
      </c>
      <c r="DC6" s="52">
        <f t="shared" si="11"/>
        <v>47.7</v>
      </c>
      <c r="DD6" s="52">
        <f t="shared" si="11"/>
        <v>51.8</v>
      </c>
      <c r="DE6" s="52">
        <f t="shared" si="11"/>
        <v>49.6</v>
      </c>
      <c r="DF6" s="52">
        <f t="shared" si="11"/>
        <v>48.8</v>
      </c>
      <c r="DG6" s="52" t="str">
        <f>IF(DG8="-","【-】","【"&amp;SUBSTITUTE(TEXT(DG8,"#,##0.0"),"-","△")&amp;"】")</f>
        <v>【55.6】</v>
      </c>
      <c r="DH6" s="52">
        <f>IF(DH8="-",NA(),DH8)</f>
        <v>20.100000000000001</v>
      </c>
      <c r="DI6" s="52">
        <f t="shared" ref="DI6:DQ6" si="12">IF(DI8="-",NA(),DI8)</f>
        <v>20.100000000000001</v>
      </c>
      <c r="DJ6" s="52">
        <f t="shared" si="12"/>
        <v>20.7</v>
      </c>
      <c r="DK6" s="52">
        <f t="shared" si="12"/>
        <v>21.1</v>
      </c>
      <c r="DL6" s="52">
        <f t="shared" si="12"/>
        <v>21.6</v>
      </c>
      <c r="DM6" s="52">
        <f t="shared" si="12"/>
        <v>28.1</v>
      </c>
      <c r="DN6" s="52">
        <f t="shared" si="12"/>
        <v>29.2</v>
      </c>
      <c r="DO6" s="52">
        <f t="shared" si="12"/>
        <v>29</v>
      </c>
      <c r="DP6" s="52">
        <f t="shared" si="12"/>
        <v>29.2</v>
      </c>
      <c r="DQ6" s="52">
        <f t="shared" si="12"/>
        <v>29.4</v>
      </c>
      <c r="DR6" s="52" t="str">
        <f>IF(DR8="-","【-】","【"&amp;SUBSTITUTE(TEXT(DR8,"#,##0.0"),"-","△")&amp;"】")</f>
        <v>【25.1】</v>
      </c>
      <c r="DS6" s="52">
        <f>IF(DS8="-",NA(),DS8)</f>
        <v>113.9</v>
      </c>
      <c r="DT6" s="52">
        <f t="shared" ref="DT6:EB6" si="13">IF(DT8="-",NA(),DT8)</f>
        <v>117.1</v>
      </c>
      <c r="DU6" s="52">
        <f t="shared" si="13"/>
        <v>119.2</v>
      </c>
      <c r="DV6" s="52">
        <f t="shared" si="13"/>
        <v>107.4</v>
      </c>
      <c r="DW6" s="52">
        <f t="shared" si="13"/>
        <v>94.6</v>
      </c>
      <c r="DX6" s="52">
        <f t="shared" si="13"/>
        <v>32.6</v>
      </c>
      <c r="DY6" s="52">
        <f t="shared" si="13"/>
        <v>27</v>
      </c>
      <c r="DZ6" s="52">
        <f t="shared" si="13"/>
        <v>34.200000000000003</v>
      </c>
      <c r="EA6" s="52">
        <f t="shared" si="13"/>
        <v>29.2</v>
      </c>
      <c r="EB6" s="52">
        <f t="shared" si="13"/>
        <v>25.3</v>
      </c>
      <c r="EC6" s="52" t="str">
        <f>IF(EC8="-","【-】","【"&amp;SUBSTITUTE(TEXT(EC8,"#,##0.0"),"-","△")&amp;"】")</f>
        <v>【63.0】</v>
      </c>
      <c r="ED6" s="52">
        <f>IF(ED8="-",NA(),ED8)</f>
        <v>61</v>
      </c>
      <c r="EE6" s="52">
        <f t="shared" ref="EE6:EM6" si="14">IF(EE8="-",NA(),EE8)</f>
        <v>63.5</v>
      </c>
      <c r="EF6" s="52">
        <f t="shared" si="14"/>
        <v>65</v>
      </c>
      <c r="EG6" s="52">
        <f t="shared" si="14"/>
        <v>66.5</v>
      </c>
      <c r="EH6" s="52">
        <f t="shared" si="14"/>
        <v>64.7</v>
      </c>
      <c r="EI6" s="52">
        <f t="shared" si="14"/>
        <v>52.5</v>
      </c>
      <c r="EJ6" s="52">
        <f t="shared" si="14"/>
        <v>52.5</v>
      </c>
      <c r="EK6" s="52">
        <f t="shared" si="14"/>
        <v>54</v>
      </c>
      <c r="EL6" s="52">
        <f t="shared" si="14"/>
        <v>55.4</v>
      </c>
      <c r="EM6" s="52">
        <f t="shared" si="14"/>
        <v>55.5</v>
      </c>
      <c r="EN6" s="52" t="str">
        <f>IF(EN8="-","【-】","【"&amp;SUBSTITUTE(TEXT(EN8,"#,##0.0"),"-","△")&amp;"】")</f>
        <v>【56.4】</v>
      </c>
      <c r="EO6" s="52">
        <f>IF(EO8="-",NA(),EO8)</f>
        <v>72.400000000000006</v>
      </c>
      <c r="EP6" s="52">
        <f t="shared" ref="EP6:EX6" si="15">IF(EP8="-",NA(),EP8)</f>
        <v>70.8</v>
      </c>
      <c r="EQ6" s="52">
        <f t="shared" si="15"/>
        <v>73.2</v>
      </c>
      <c r="ER6" s="52">
        <f t="shared" si="15"/>
        <v>76</v>
      </c>
      <c r="ES6" s="52">
        <f t="shared" si="15"/>
        <v>68.2</v>
      </c>
      <c r="ET6" s="52">
        <f t="shared" si="15"/>
        <v>67.099999999999994</v>
      </c>
      <c r="EU6" s="52">
        <f t="shared" si="15"/>
        <v>67.900000000000006</v>
      </c>
      <c r="EV6" s="52">
        <f t="shared" si="15"/>
        <v>69.2</v>
      </c>
      <c r="EW6" s="52">
        <f t="shared" si="15"/>
        <v>70.8</v>
      </c>
      <c r="EX6" s="52">
        <f t="shared" si="15"/>
        <v>70.7</v>
      </c>
      <c r="EY6" s="52" t="str">
        <f>IF(EY8="-","【-】","【"&amp;SUBSTITUTE(TEXT(EY8,"#,##0.0"),"-","△")&amp;"】")</f>
        <v>【70.7】</v>
      </c>
      <c r="EZ6" s="53">
        <f>IF(EZ8="-",NA(),EZ8)</f>
        <v>52220541</v>
      </c>
      <c r="FA6" s="53">
        <f t="shared" ref="FA6:FI6" si="16">IF(FA8="-",NA(),FA8)</f>
        <v>52364211</v>
      </c>
      <c r="FB6" s="53">
        <f t="shared" si="16"/>
        <v>53128785</v>
      </c>
      <c r="FC6" s="53">
        <f t="shared" si="16"/>
        <v>53247866</v>
      </c>
      <c r="FD6" s="53">
        <f t="shared" si="16"/>
        <v>53522163</v>
      </c>
      <c r="FE6" s="53">
        <f t="shared" si="16"/>
        <v>55620962</v>
      </c>
      <c r="FF6" s="53">
        <f t="shared" si="16"/>
        <v>57155394</v>
      </c>
      <c r="FG6" s="53">
        <f t="shared" si="16"/>
        <v>58042153</v>
      </c>
      <c r="FH6" s="53">
        <f t="shared" si="16"/>
        <v>58985932</v>
      </c>
      <c r="FI6" s="53">
        <f t="shared" si="16"/>
        <v>58800982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161</v>
      </c>
      <c r="B7" s="50">
        <f t="shared" ref="B7:AH7" si="17">B8</f>
        <v>2022</v>
      </c>
      <c r="C7" s="50">
        <f t="shared" si="17"/>
        <v>62031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500床以上</v>
      </c>
      <c r="O7" s="50" t="str">
        <f>O8</f>
        <v>自治体職員</v>
      </c>
      <c r="P7" s="50" t="str">
        <f>P8</f>
        <v>直営</v>
      </c>
      <c r="Q7" s="51">
        <f t="shared" si="17"/>
        <v>26</v>
      </c>
      <c r="R7" s="50" t="str">
        <f t="shared" si="17"/>
        <v>対象</v>
      </c>
      <c r="S7" s="50" t="str">
        <f t="shared" si="17"/>
        <v>ド 透 I 未 訓 ガ</v>
      </c>
      <c r="T7" s="50" t="str">
        <f t="shared" si="17"/>
        <v>救 臨 災 地</v>
      </c>
      <c r="U7" s="51">
        <f>U8</f>
        <v>120398</v>
      </c>
      <c r="V7" s="51">
        <f>V8</f>
        <v>39822</v>
      </c>
      <c r="W7" s="50" t="str">
        <f>W8</f>
        <v>非該当</v>
      </c>
      <c r="X7" s="50" t="str">
        <f t="shared" si="17"/>
        <v>非該当</v>
      </c>
      <c r="Y7" s="50" t="str">
        <f t="shared" si="17"/>
        <v>７：１</v>
      </c>
      <c r="Z7" s="51">
        <f t="shared" si="17"/>
        <v>521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521</v>
      </c>
      <c r="AF7" s="51">
        <f t="shared" si="17"/>
        <v>513</v>
      </c>
      <c r="AG7" s="51" t="str">
        <f t="shared" si="17"/>
        <v>-</v>
      </c>
      <c r="AH7" s="51">
        <f t="shared" si="17"/>
        <v>513</v>
      </c>
      <c r="AI7" s="52">
        <f>AI8</f>
        <v>99.6</v>
      </c>
      <c r="AJ7" s="52">
        <f t="shared" ref="AJ7:AR7" si="18">AJ8</f>
        <v>98</v>
      </c>
      <c r="AK7" s="52">
        <f t="shared" si="18"/>
        <v>103.6</v>
      </c>
      <c r="AL7" s="52">
        <f t="shared" si="18"/>
        <v>104.3</v>
      </c>
      <c r="AM7" s="52">
        <f t="shared" si="18"/>
        <v>104.3</v>
      </c>
      <c r="AN7" s="52">
        <f t="shared" si="18"/>
        <v>100</v>
      </c>
      <c r="AO7" s="52">
        <f t="shared" si="18"/>
        <v>99.2</v>
      </c>
      <c r="AP7" s="52">
        <f t="shared" si="18"/>
        <v>102.9</v>
      </c>
      <c r="AQ7" s="52">
        <f t="shared" si="18"/>
        <v>106.1</v>
      </c>
      <c r="AR7" s="52">
        <f t="shared" si="18"/>
        <v>102.9</v>
      </c>
      <c r="AS7" s="52"/>
      <c r="AT7" s="52">
        <f>AT8</f>
        <v>89.4</v>
      </c>
      <c r="AU7" s="52">
        <f t="shared" ref="AU7:BC7" si="19">AU8</f>
        <v>88.9</v>
      </c>
      <c r="AV7" s="52">
        <f t="shared" si="19"/>
        <v>87.9</v>
      </c>
      <c r="AW7" s="52">
        <f t="shared" si="19"/>
        <v>88.6</v>
      </c>
      <c r="AX7" s="52">
        <f t="shared" si="19"/>
        <v>90.4</v>
      </c>
      <c r="AY7" s="52">
        <f t="shared" si="19"/>
        <v>94.1</v>
      </c>
      <c r="AZ7" s="52">
        <f t="shared" si="19"/>
        <v>93.7</v>
      </c>
      <c r="BA7" s="52">
        <f t="shared" si="19"/>
        <v>88.7</v>
      </c>
      <c r="BB7" s="52">
        <f t="shared" si="19"/>
        <v>90.6</v>
      </c>
      <c r="BC7" s="52">
        <f t="shared" si="19"/>
        <v>90.6</v>
      </c>
      <c r="BD7" s="52"/>
      <c r="BE7" s="52">
        <f>BE8</f>
        <v>87.7</v>
      </c>
      <c r="BF7" s="52">
        <f t="shared" ref="BF7:BN7" si="20">BF8</f>
        <v>87.2</v>
      </c>
      <c r="BG7" s="52">
        <f t="shared" si="20"/>
        <v>86.1</v>
      </c>
      <c r="BH7" s="52">
        <f t="shared" si="20"/>
        <v>86.8</v>
      </c>
      <c r="BI7" s="52">
        <f t="shared" si="20"/>
        <v>88.6</v>
      </c>
      <c r="BJ7" s="52">
        <f t="shared" si="20"/>
        <v>91.9</v>
      </c>
      <c r="BK7" s="52">
        <f t="shared" si="20"/>
        <v>91.6</v>
      </c>
      <c r="BL7" s="52">
        <f t="shared" si="20"/>
        <v>86.5</v>
      </c>
      <c r="BM7" s="52">
        <f t="shared" si="20"/>
        <v>88.6</v>
      </c>
      <c r="BN7" s="52">
        <f t="shared" si="20"/>
        <v>88.6</v>
      </c>
      <c r="BO7" s="52"/>
      <c r="BP7" s="52">
        <f>BP8</f>
        <v>81.7</v>
      </c>
      <c r="BQ7" s="52">
        <f t="shared" ref="BQ7:BY7" si="21">BQ8</f>
        <v>75.400000000000006</v>
      </c>
      <c r="BR7" s="52">
        <f t="shared" si="21"/>
        <v>68.400000000000006</v>
      </c>
      <c r="BS7" s="52">
        <f t="shared" si="21"/>
        <v>69.2</v>
      </c>
      <c r="BT7" s="52">
        <f t="shared" si="21"/>
        <v>70</v>
      </c>
      <c r="BU7" s="52">
        <f t="shared" si="21"/>
        <v>80.2</v>
      </c>
      <c r="BV7" s="52">
        <f t="shared" si="21"/>
        <v>79.8</v>
      </c>
      <c r="BW7" s="52">
        <f t="shared" si="21"/>
        <v>70.599999999999994</v>
      </c>
      <c r="BX7" s="52">
        <f t="shared" si="21"/>
        <v>71.400000000000006</v>
      </c>
      <c r="BY7" s="52">
        <f t="shared" si="21"/>
        <v>72.2</v>
      </c>
      <c r="BZ7" s="52"/>
      <c r="CA7" s="53">
        <f>CA8</f>
        <v>49406</v>
      </c>
      <c r="CB7" s="53">
        <f t="shared" ref="CB7:CJ7" si="22">CB8</f>
        <v>52801</v>
      </c>
      <c r="CC7" s="53">
        <f t="shared" si="22"/>
        <v>54554</v>
      </c>
      <c r="CD7" s="53">
        <f t="shared" si="22"/>
        <v>54557</v>
      </c>
      <c r="CE7" s="53">
        <f t="shared" si="22"/>
        <v>56891</v>
      </c>
      <c r="CF7" s="53">
        <f t="shared" si="22"/>
        <v>68751</v>
      </c>
      <c r="CG7" s="53">
        <f t="shared" si="22"/>
        <v>70630</v>
      </c>
      <c r="CH7" s="53">
        <f t="shared" si="22"/>
        <v>75766</v>
      </c>
      <c r="CI7" s="53">
        <f t="shared" si="22"/>
        <v>79610</v>
      </c>
      <c r="CJ7" s="53">
        <f t="shared" si="22"/>
        <v>82275</v>
      </c>
      <c r="CK7" s="52"/>
      <c r="CL7" s="53">
        <f>CL8</f>
        <v>14671</v>
      </c>
      <c r="CM7" s="53">
        <f t="shared" ref="CM7:CU7" si="23">CM8</f>
        <v>14809</v>
      </c>
      <c r="CN7" s="53">
        <f t="shared" si="23"/>
        <v>15148</v>
      </c>
      <c r="CO7" s="53">
        <f t="shared" si="23"/>
        <v>15424</v>
      </c>
      <c r="CP7" s="53">
        <f t="shared" si="23"/>
        <v>15622</v>
      </c>
      <c r="CQ7" s="53">
        <f t="shared" si="23"/>
        <v>19207</v>
      </c>
      <c r="CR7" s="53">
        <f t="shared" si="23"/>
        <v>20687</v>
      </c>
      <c r="CS7" s="53">
        <f t="shared" si="23"/>
        <v>22637</v>
      </c>
      <c r="CT7" s="53">
        <f t="shared" si="23"/>
        <v>23244</v>
      </c>
      <c r="CU7" s="53">
        <f t="shared" si="23"/>
        <v>23704</v>
      </c>
      <c r="CV7" s="52"/>
      <c r="CW7" s="52">
        <f>CW8</f>
        <v>57.8</v>
      </c>
      <c r="CX7" s="52">
        <f t="shared" ref="CX7:DF7" si="24">CX8</f>
        <v>58.5</v>
      </c>
      <c r="CY7" s="52">
        <f t="shared" si="24"/>
        <v>62.3</v>
      </c>
      <c r="CZ7" s="52">
        <f t="shared" si="24"/>
        <v>61.7</v>
      </c>
      <c r="DA7" s="52">
        <f t="shared" si="24"/>
        <v>59.4</v>
      </c>
      <c r="DB7" s="52">
        <f t="shared" si="24"/>
        <v>48.3</v>
      </c>
      <c r="DC7" s="52">
        <f t="shared" si="24"/>
        <v>47.7</v>
      </c>
      <c r="DD7" s="52">
        <f t="shared" si="24"/>
        <v>51.8</v>
      </c>
      <c r="DE7" s="52">
        <f t="shared" si="24"/>
        <v>49.6</v>
      </c>
      <c r="DF7" s="52">
        <f t="shared" si="24"/>
        <v>48.8</v>
      </c>
      <c r="DG7" s="52"/>
      <c r="DH7" s="52">
        <f>DH8</f>
        <v>20.100000000000001</v>
      </c>
      <c r="DI7" s="52">
        <f t="shared" ref="DI7:DQ7" si="25">DI8</f>
        <v>20.100000000000001</v>
      </c>
      <c r="DJ7" s="52">
        <f t="shared" si="25"/>
        <v>20.7</v>
      </c>
      <c r="DK7" s="52">
        <f t="shared" si="25"/>
        <v>21.1</v>
      </c>
      <c r="DL7" s="52">
        <f t="shared" si="25"/>
        <v>21.6</v>
      </c>
      <c r="DM7" s="52">
        <f t="shared" si="25"/>
        <v>28.1</v>
      </c>
      <c r="DN7" s="52">
        <f t="shared" si="25"/>
        <v>29.2</v>
      </c>
      <c r="DO7" s="52">
        <f t="shared" si="25"/>
        <v>29</v>
      </c>
      <c r="DP7" s="52">
        <f t="shared" si="25"/>
        <v>29.2</v>
      </c>
      <c r="DQ7" s="52">
        <f t="shared" si="25"/>
        <v>29.4</v>
      </c>
      <c r="DR7" s="52"/>
      <c r="DS7" s="52">
        <f>DS8</f>
        <v>113.9</v>
      </c>
      <c r="DT7" s="52">
        <f t="shared" ref="DT7:EB7" si="26">DT8</f>
        <v>117.1</v>
      </c>
      <c r="DU7" s="52">
        <f t="shared" si="26"/>
        <v>119.2</v>
      </c>
      <c r="DV7" s="52">
        <f t="shared" si="26"/>
        <v>107.4</v>
      </c>
      <c r="DW7" s="52">
        <f t="shared" si="26"/>
        <v>94.6</v>
      </c>
      <c r="DX7" s="52">
        <f t="shared" si="26"/>
        <v>32.6</v>
      </c>
      <c r="DY7" s="52">
        <f t="shared" si="26"/>
        <v>27</v>
      </c>
      <c r="DZ7" s="52">
        <f t="shared" si="26"/>
        <v>34.200000000000003</v>
      </c>
      <c r="EA7" s="52">
        <f t="shared" si="26"/>
        <v>29.2</v>
      </c>
      <c r="EB7" s="52">
        <f t="shared" si="26"/>
        <v>25.3</v>
      </c>
      <c r="EC7" s="52"/>
      <c r="ED7" s="52">
        <f>ED8</f>
        <v>61</v>
      </c>
      <c r="EE7" s="52">
        <f t="shared" ref="EE7:EM7" si="27">EE8</f>
        <v>63.5</v>
      </c>
      <c r="EF7" s="52">
        <f t="shared" si="27"/>
        <v>65</v>
      </c>
      <c r="EG7" s="52">
        <f t="shared" si="27"/>
        <v>66.5</v>
      </c>
      <c r="EH7" s="52">
        <f t="shared" si="27"/>
        <v>64.7</v>
      </c>
      <c r="EI7" s="52">
        <f t="shared" si="27"/>
        <v>52.5</v>
      </c>
      <c r="EJ7" s="52">
        <f t="shared" si="27"/>
        <v>52.5</v>
      </c>
      <c r="EK7" s="52">
        <f t="shared" si="27"/>
        <v>54</v>
      </c>
      <c r="EL7" s="52">
        <f t="shared" si="27"/>
        <v>55.4</v>
      </c>
      <c r="EM7" s="52">
        <f t="shared" si="27"/>
        <v>55.5</v>
      </c>
      <c r="EN7" s="52"/>
      <c r="EO7" s="52">
        <f>EO8</f>
        <v>72.400000000000006</v>
      </c>
      <c r="EP7" s="52">
        <f t="shared" ref="EP7:EX7" si="28">EP8</f>
        <v>70.8</v>
      </c>
      <c r="EQ7" s="52">
        <f t="shared" si="28"/>
        <v>73.2</v>
      </c>
      <c r="ER7" s="52">
        <f t="shared" si="28"/>
        <v>76</v>
      </c>
      <c r="ES7" s="52">
        <f t="shared" si="28"/>
        <v>68.2</v>
      </c>
      <c r="ET7" s="52">
        <f t="shared" si="28"/>
        <v>67.099999999999994</v>
      </c>
      <c r="EU7" s="52">
        <f t="shared" si="28"/>
        <v>67.900000000000006</v>
      </c>
      <c r="EV7" s="52">
        <f t="shared" si="28"/>
        <v>69.2</v>
      </c>
      <c r="EW7" s="52">
        <f t="shared" si="28"/>
        <v>70.8</v>
      </c>
      <c r="EX7" s="52">
        <f t="shared" si="28"/>
        <v>70.7</v>
      </c>
      <c r="EY7" s="52"/>
      <c r="EZ7" s="53">
        <f>EZ8</f>
        <v>52220541</v>
      </c>
      <c r="FA7" s="53">
        <f t="shared" ref="FA7:FI7" si="29">FA8</f>
        <v>52364211</v>
      </c>
      <c r="FB7" s="53">
        <f t="shared" si="29"/>
        <v>53128785</v>
      </c>
      <c r="FC7" s="53">
        <f t="shared" si="29"/>
        <v>53247866</v>
      </c>
      <c r="FD7" s="53">
        <f t="shared" si="29"/>
        <v>53522163</v>
      </c>
      <c r="FE7" s="53">
        <f t="shared" si="29"/>
        <v>55620962</v>
      </c>
      <c r="FF7" s="53">
        <f t="shared" si="29"/>
        <v>57155394</v>
      </c>
      <c r="FG7" s="53">
        <f t="shared" si="29"/>
        <v>58042153</v>
      </c>
      <c r="FH7" s="53">
        <f t="shared" si="29"/>
        <v>58985932</v>
      </c>
      <c r="FI7" s="53">
        <f t="shared" si="29"/>
        <v>58800982</v>
      </c>
      <c r="FJ7" s="53"/>
    </row>
    <row r="8" spans="1:166" s="54" customFormat="1" x14ac:dyDescent="0.15">
      <c r="A8" s="35"/>
      <c r="B8" s="55">
        <v>2022</v>
      </c>
      <c r="C8" s="55">
        <v>62031</v>
      </c>
      <c r="D8" s="55">
        <v>46</v>
      </c>
      <c r="E8" s="55">
        <v>6</v>
      </c>
      <c r="F8" s="55">
        <v>0</v>
      </c>
      <c r="G8" s="55">
        <v>1</v>
      </c>
      <c r="H8" s="55" t="s">
        <v>162</v>
      </c>
      <c r="I8" s="55" t="s">
        <v>163</v>
      </c>
      <c r="J8" s="55" t="s">
        <v>164</v>
      </c>
      <c r="K8" s="55" t="s">
        <v>165</v>
      </c>
      <c r="L8" s="55" t="s">
        <v>166</v>
      </c>
      <c r="M8" s="55" t="s">
        <v>167</v>
      </c>
      <c r="N8" s="55" t="s">
        <v>168</v>
      </c>
      <c r="O8" s="55" t="s">
        <v>169</v>
      </c>
      <c r="P8" s="55" t="s">
        <v>170</v>
      </c>
      <c r="Q8" s="56">
        <v>26</v>
      </c>
      <c r="R8" s="55" t="s">
        <v>171</v>
      </c>
      <c r="S8" s="55" t="s">
        <v>172</v>
      </c>
      <c r="T8" s="55" t="s">
        <v>173</v>
      </c>
      <c r="U8" s="56">
        <v>120398</v>
      </c>
      <c r="V8" s="56">
        <v>39822</v>
      </c>
      <c r="W8" s="55" t="s">
        <v>174</v>
      </c>
      <c r="X8" s="55" t="s">
        <v>174</v>
      </c>
      <c r="Y8" s="57" t="s">
        <v>175</v>
      </c>
      <c r="Z8" s="56">
        <v>521</v>
      </c>
      <c r="AA8" s="56" t="s">
        <v>40</v>
      </c>
      <c r="AB8" s="56" t="s">
        <v>40</v>
      </c>
      <c r="AC8" s="56" t="s">
        <v>40</v>
      </c>
      <c r="AD8" s="56" t="s">
        <v>40</v>
      </c>
      <c r="AE8" s="56">
        <v>521</v>
      </c>
      <c r="AF8" s="56">
        <v>513</v>
      </c>
      <c r="AG8" s="56" t="s">
        <v>40</v>
      </c>
      <c r="AH8" s="56">
        <v>513</v>
      </c>
      <c r="AI8" s="58">
        <v>99.6</v>
      </c>
      <c r="AJ8" s="58">
        <v>98</v>
      </c>
      <c r="AK8" s="58">
        <v>103.6</v>
      </c>
      <c r="AL8" s="58">
        <v>104.3</v>
      </c>
      <c r="AM8" s="58">
        <v>104.3</v>
      </c>
      <c r="AN8" s="58">
        <v>100</v>
      </c>
      <c r="AO8" s="58">
        <v>99.2</v>
      </c>
      <c r="AP8" s="58">
        <v>102.9</v>
      </c>
      <c r="AQ8" s="58">
        <v>106.1</v>
      </c>
      <c r="AR8" s="58">
        <v>102.9</v>
      </c>
      <c r="AS8" s="58">
        <v>103.5</v>
      </c>
      <c r="AT8" s="58">
        <v>89.4</v>
      </c>
      <c r="AU8" s="58">
        <v>88.9</v>
      </c>
      <c r="AV8" s="58">
        <v>87.9</v>
      </c>
      <c r="AW8" s="58">
        <v>88.6</v>
      </c>
      <c r="AX8" s="58">
        <v>90.4</v>
      </c>
      <c r="AY8" s="58">
        <v>94.1</v>
      </c>
      <c r="AZ8" s="58">
        <v>93.7</v>
      </c>
      <c r="BA8" s="58">
        <v>88.7</v>
      </c>
      <c r="BB8" s="58">
        <v>90.6</v>
      </c>
      <c r="BC8" s="58">
        <v>90.6</v>
      </c>
      <c r="BD8" s="58">
        <v>86.4</v>
      </c>
      <c r="BE8" s="59">
        <v>87.7</v>
      </c>
      <c r="BF8" s="59">
        <v>87.2</v>
      </c>
      <c r="BG8" s="59">
        <v>86.1</v>
      </c>
      <c r="BH8" s="59">
        <v>86.8</v>
      </c>
      <c r="BI8" s="59">
        <v>88.6</v>
      </c>
      <c r="BJ8" s="59">
        <v>91.9</v>
      </c>
      <c r="BK8" s="59">
        <v>91.6</v>
      </c>
      <c r="BL8" s="59">
        <v>86.5</v>
      </c>
      <c r="BM8" s="59">
        <v>88.6</v>
      </c>
      <c r="BN8" s="59">
        <v>88.6</v>
      </c>
      <c r="BO8" s="59">
        <v>83.7</v>
      </c>
      <c r="BP8" s="58">
        <v>81.7</v>
      </c>
      <c r="BQ8" s="58">
        <v>75.400000000000006</v>
      </c>
      <c r="BR8" s="58">
        <v>68.400000000000006</v>
      </c>
      <c r="BS8" s="58">
        <v>69.2</v>
      </c>
      <c r="BT8" s="58">
        <v>70</v>
      </c>
      <c r="BU8" s="58">
        <v>80.2</v>
      </c>
      <c r="BV8" s="58">
        <v>79.8</v>
      </c>
      <c r="BW8" s="58">
        <v>70.599999999999994</v>
      </c>
      <c r="BX8" s="58">
        <v>71.400000000000006</v>
      </c>
      <c r="BY8" s="58">
        <v>72.2</v>
      </c>
      <c r="BZ8" s="58">
        <v>66.8</v>
      </c>
      <c r="CA8" s="59">
        <v>49406</v>
      </c>
      <c r="CB8" s="59">
        <v>52801</v>
      </c>
      <c r="CC8" s="59">
        <v>54554</v>
      </c>
      <c r="CD8" s="59">
        <v>54557</v>
      </c>
      <c r="CE8" s="59">
        <v>56891</v>
      </c>
      <c r="CF8" s="59">
        <v>68751</v>
      </c>
      <c r="CG8" s="59">
        <v>70630</v>
      </c>
      <c r="CH8" s="59">
        <v>75766</v>
      </c>
      <c r="CI8" s="59">
        <v>79610</v>
      </c>
      <c r="CJ8" s="59">
        <v>82275</v>
      </c>
      <c r="CK8" s="58">
        <v>61837</v>
      </c>
      <c r="CL8" s="59">
        <v>14671</v>
      </c>
      <c r="CM8" s="59">
        <v>14809</v>
      </c>
      <c r="CN8" s="59">
        <v>15148</v>
      </c>
      <c r="CO8" s="59">
        <v>15424</v>
      </c>
      <c r="CP8" s="59">
        <v>15622</v>
      </c>
      <c r="CQ8" s="59">
        <v>19207</v>
      </c>
      <c r="CR8" s="59">
        <v>20687</v>
      </c>
      <c r="CS8" s="59">
        <v>22637</v>
      </c>
      <c r="CT8" s="59">
        <v>23244</v>
      </c>
      <c r="CU8" s="59">
        <v>23704</v>
      </c>
      <c r="CV8" s="58">
        <v>17600</v>
      </c>
      <c r="CW8" s="59">
        <v>57.8</v>
      </c>
      <c r="CX8" s="59">
        <v>58.5</v>
      </c>
      <c r="CY8" s="59">
        <v>62.3</v>
      </c>
      <c r="CZ8" s="59">
        <v>61.7</v>
      </c>
      <c r="DA8" s="59">
        <v>59.4</v>
      </c>
      <c r="DB8" s="59">
        <v>48.3</v>
      </c>
      <c r="DC8" s="59">
        <v>47.7</v>
      </c>
      <c r="DD8" s="59">
        <v>51.8</v>
      </c>
      <c r="DE8" s="59">
        <v>49.6</v>
      </c>
      <c r="DF8" s="59">
        <v>48.8</v>
      </c>
      <c r="DG8" s="59">
        <v>55.6</v>
      </c>
      <c r="DH8" s="59">
        <v>20.100000000000001</v>
      </c>
      <c r="DI8" s="59">
        <v>20.100000000000001</v>
      </c>
      <c r="DJ8" s="59">
        <v>20.7</v>
      </c>
      <c r="DK8" s="59">
        <v>21.1</v>
      </c>
      <c r="DL8" s="59">
        <v>21.6</v>
      </c>
      <c r="DM8" s="59">
        <v>28.1</v>
      </c>
      <c r="DN8" s="59">
        <v>29.2</v>
      </c>
      <c r="DO8" s="59">
        <v>29</v>
      </c>
      <c r="DP8" s="59">
        <v>29.2</v>
      </c>
      <c r="DQ8" s="59">
        <v>29.4</v>
      </c>
      <c r="DR8" s="59">
        <v>25.1</v>
      </c>
      <c r="DS8" s="59">
        <v>113.9</v>
      </c>
      <c r="DT8" s="59">
        <v>117.1</v>
      </c>
      <c r="DU8" s="59">
        <v>119.2</v>
      </c>
      <c r="DV8" s="59">
        <v>107.4</v>
      </c>
      <c r="DW8" s="59">
        <v>94.6</v>
      </c>
      <c r="DX8" s="59">
        <v>32.6</v>
      </c>
      <c r="DY8" s="59">
        <v>27</v>
      </c>
      <c r="DZ8" s="59">
        <v>34.200000000000003</v>
      </c>
      <c r="EA8" s="59">
        <v>29.2</v>
      </c>
      <c r="EB8" s="59">
        <v>25.3</v>
      </c>
      <c r="EC8" s="59">
        <v>63</v>
      </c>
      <c r="ED8" s="58">
        <v>61</v>
      </c>
      <c r="EE8" s="58">
        <v>63.5</v>
      </c>
      <c r="EF8" s="58">
        <v>65</v>
      </c>
      <c r="EG8" s="58">
        <v>66.5</v>
      </c>
      <c r="EH8" s="58">
        <v>64.7</v>
      </c>
      <c r="EI8" s="58">
        <v>52.5</v>
      </c>
      <c r="EJ8" s="58">
        <v>52.5</v>
      </c>
      <c r="EK8" s="58">
        <v>54</v>
      </c>
      <c r="EL8" s="58">
        <v>55.4</v>
      </c>
      <c r="EM8" s="58">
        <v>55.5</v>
      </c>
      <c r="EN8" s="58">
        <v>56.4</v>
      </c>
      <c r="EO8" s="58">
        <v>72.400000000000006</v>
      </c>
      <c r="EP8" s="58">
        <v>70.8</v>
      </c>
      <c r="EQ8" s="58">
        <v>73.2</v>
      </c>
      <c r="ER8" s="58">
        <v>76</v>
      </c>
      <c r="ES8" s="58">
        <v>68.2</v>
      </c>
      <c r="ET8" s="58">
        <v>67.099999999999994</v>
      </c>
      <c r="EU8" s="58">
        <v>67.900000000000006</v>
      </c>
      <c r="EV8" s="58">
        <v>69.2</v>
      </c>
      <c r="EW8" s="58">
        <v>70.8</v>
      </c>
      <c r="EX8" s="58">
        <v>70.7</v>
      </c>
      <c r="EY8" s="58">
        <v>70.7</v>
      </c>
      <c r="EZ8" s="59">
        <v>52220541</v>
      </c>
      <c r="FA8" s="59">
        <v>52364211</v>
      </c>
      <c r="FB8" s="59">
        <v>53128785</v>
      </c>
      <c r="FC8" s="59">
        <v>53247866</v>
      </c>
      <c r="FD8" s="59">
        <v>53522163</v>
      </c>
      <c r="FE8" s="59">
        <v>55620962</v>
      </c>
      <c r="FF8" s="59">
        <v>57155394</v>
      </c>
      <c r="FG8" s="59">
        <v>58042153</v>
      </c>
      <c r="FH8" s="59">
        <v>58985932</v>
      </c>
      <c r="FI8" s="59">
        <v>58800982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176</v>
      </c>
      <c r="C10" s="62" t="s">
        <v>177</v>
      </c>
      <c r="D10" s="62" t="s">
        <v>178</v>
      </c>
      <c r="E10" s="62" t="s">
        <v>179</v>
      </c>
      <c r="F10" s="62" t="s">
        <v>180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荘内病院</cp:lastModifiedBy>
  <cp:lastPrinted>2024-01-17T06:40:00Z</cp:lastPrinted>
  <dcterms:created xsi:type="dcterms:W3CDTF">2023-12-20T05:05:00Z</dcterms:created>
  <dcterms:modified xsi:type="dcterms:W3CDTF">2024-01-22T07:32:11Z</dcterms:modified>
  <cp:category/>
</cp:coreProperties>
</file>